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0"/>
  </bookViews>
  <sheets>
    <sheet name="สรุปชั้น" sheetId="1" r:id="rId1"/>
    <sheet name="หมวด" sheetId="2" r:id="rId2"/>
  </sheets>
  <definedNames>
    <definedName name="_xlnm.Print_Area" localSheetId="1">'หมวด'!$A$1:$T$264</definedName>
  </definedNames>
  <calcPr fullCalcOnLoad="1"/>
</workbook>
</file>

<file path=xl/sharedStrings.xml><?xml version="1.0" encoding="utf-8"?>
<sst xmlns="http://schemas.openxmlformats.org/spreadsheetml/2006/main" count="675" uniqueCount="183">
  <si>
    <t>รหัสวิชา</t>
  </si>
  <si>
    <t>ชื่อวิชา</t>
  </si>
  <si>
    <t>น.ก.</t>
  </si>
  <si>
    <t>ชั้น</t>
  </si>
  <si>
    <t>ห้อง</t>
  </si>
  <si>
    <t>หมวด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</si>
  <si>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</si>
  <si>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</si>
  <si>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</si>
  <si>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</si>
  <si>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</si>
  <si>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</si>
  <si>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</si>
  <si>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</si>
  <si>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 xml:space="preserve"> 1-5</t>
  </si>
  <si>
    <t xml:space="preserve"> 1-3</t>
  </si>
  <si>
    <t xml:space="preserve"> 1-2</t>
  </si>
  <si>
    <t>รวม</t>
  </si>
  <si>
    <t>ร้อยละ</t>
  </si>
  <si>
    <t>คณิตศาสตร์ 3</t>
  </si>
  <si>
    <t>พระพุทธศาสนา</t>
  </si>
  <si>
    <t>ไทย</t>
  </si>
  <si>
    <t>สังคม</t>
  </si>
  <si>
    <t>พละ</t>
  </si>
  <si>
    <t>วิทย์</t>
  </si>
  <si>
    <t>อังกฤษ</t>
  </si>
  <si>
    <t>ภาษาอังกฤษอ่าน-เขียน</t>
  </si>
  <si>
    <t>ชั้น ม.5</t>
  </si>
  <si>
    <t>ชั้น ม.6</t>
  </si>
  <si>
    <t>การนำเสนอแบบสื่อประสม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</si>
  <si>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</si>
  <si>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</si>
  <si>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</si>
  <si>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</si>
  <si>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</si>
  <si>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</si>
  <si>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</si>
  <si>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</si>
  <si>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</si>
  <si>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</si>
  <si>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การปกครองไทย</t>
  </si>
  <si>
    <t>สุขศึกษา 1</t>
  </si>
  <si>
    <t>พลศึกษา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</si>
  <si>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</si>
  <si>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</si>
  <si>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</si>
  <si>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</si>
  <si>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การสื่อสารข้อมูลในองค์กร</t>
  </si>
  <si>
    <t>ภาษาอังกฤษฟัง-พูด 1</t>
  </si>
  <si>
    <t>ภาษาอังกฤษ 1</t>
  </si>
  <si>
    <t>ภาษาไทย 3</t>
  </si>
  <si>
    <t>คณิตศาสตร์เพิ่มเติม 3</t>
  </si>
  <si>
    <t>คณิตศาสตร์เพิ่มเติม 9</t>
  </si>
  <si>
    <t>ฟิสิกส์ 1</t>
  </si>
  <si>
    <t>เคมี 1</t>
  </si>
  <si>
    <t>ชีววิทยา 1</t>
  </si>
  <si>
    <t>สังคมศึกษา 3</t>
  </si>
  <si>
    <t>ภูมิศาสตร์เศรษฐกิจประเทศไทย</t>
  </si>
  <si>
    <t>การค้าระหว่างประเทศ</t>
  </si>
  <si>
    <t>สุขศึกษา 3</t>
  </si>
  <si>
    <t>พลศึกษา 3</t>
  </si>
  <si>
    <t>การงานและเทคโนโลยี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</si>
  <si>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</si>
  <si>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</si>
  <si>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</si>
  <si>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</si>
  <si>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</si>
  <si>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</si>
  <si>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</si>
  <si>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</si>
  <si>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ท41101</t>
  </si>
  <si>
    <t>ท40201</t>
  </si>
  <si>
    <t>ค41101</t>
  </si>
  <si>
    <t>ค41201</t>
  </si>
  <si>
    <t>ค41207</t>
  </si>
  <si>
    <t>ว41101</t>
  </si>
  <si>
    <t>ว41102</t>
  </si>
  <si>
    <t>ส41101</t>
  </si>
  <si>
    <t>ส41111</t>
  </si>
  <si>
    <t>ส40201</t>
  </si>
  <si>
    <t>พ41101</t>
  </si>
  <si>
    <t>พ41111</t>
  </si>
  <si>
    <t>ศ41101</t>
  </si>
  <si>
    <t>ง41101</t>
  </si>
  <si>
    <t>อ40201</t>
  </si>
  <si>
    <t>อ41101</t>
  </si>
  <si>
    <t>ท42103</t>
  </si>
  <si>
    <t>ค42103</t>
  </si>
  <si>
    <t>ค42203</t>
  </si>
  <si>
    <t>ค42209</t>
  </si>
  <si>
    <t>ว42201</t>
  </si>
  <si>
    <t>ว42221</t>
  </si>
  <si>
    <t>ว42241</t>
  </si>
  <si>
    <t>ส42103</t>
  </si>
  <si>
    <t>ส42113</t>
  </si>
  <si>
    <t>ส40203</t>
  </si>
  <si>
    <t>ส40205</t>
  </si>
  <si>
    <t>พ42103</t>
  </si>
  <si>
    <t>พ42113</t>
  </si>
  <si>
    <t>ง42103</t>
  </si>
  <si>
    <t>อ40203</t>
  </si>
  <si>
    <t>อ40204</t>
  </si>
  <si>
    <t>อ42103</t>
  </si>
  <si>
    <t>ฟุตบอล 5 คน</t>
  </si>
  <si>
    <t>ตะกร้อ</t>
  </si>
  <si>
    <t>พ40201</t>
  </si>
  <si>
    <t>พ40202</t>
  </si>
  <si>
    <t>ท40217</t>
  </si>
  <si>
    <t>การแต่งคำประพันธ์</t>
  </si>
  <si>
    <t>วิทยาสาตร์กับชีวิตประจำวัน 1</t>
  </si>
  <si>
    <t>ศ42103</t>
  </si>
  <si>
    <t>ศิลปะ 3</t>
  </si>
  <si>
    <t>ภาษาอังกฤษ 3</t>
  </si>
  <si>
    <t>ท43105</t>
  </si>
  <si>
    <t>ค43105</t>
  </si>
  <si>
    <t>ค43211</t>
  </si>
  <si>
    <t>ว43203</t>
  </si>
  <si>
    <t>ว43223</t>
  </si>
  <si>
    <t>ว43243</t>
  </si>
  <si>
    <t>ส43105</t>
  </si>
  <si>
    <t>ส43115</t>
  </si>
  <si>
    <t>ส40207</t>
  </si>
  <si>
    <t>พ43105</t>
  </si>
  <si>
    <t>พ43115</t>
  </si>
  <si>
    <t>ศ40221</t>
  </si>
  <si>
    <t>ศ43105</t>
  </si>
  <si>
    <t>ง43105</t>
  </si>
  <si>
    <t>อ40207</t>
  </si>
  <si>
    <t>อ43105</t>
  </si>
  <si>
    <t>ภาษาไทย 5</t>
  </si>
  <si>
    <t>คณิตศาสตร์ 5</t>
  </si>
  <si>
    <t>คณิตศาสตร์เพิ่มเติม 11</t>
  </si>
  <si>
    <t>ฟิสิกส์ 3</t>
  </si>
  <si>
    <t>เคมี 3</t>
  </si>
  <si>
    <t>ชีววิทยา 3</t>
  </si>
  <si>
    <t>พระพุทธศาสนา 3</t>
  </si>
  <si>
    <t>พละศึกษา 3</t>
  </si>
  <si>
    <t>ภาษาอังกฤษ 5</t>
  </si>
  <si>
    <t>การงานอาชีพและเทคโนโลยี 5</t>
  </si>
  <si>
    <t>ระบบสื่อสารข้อมูลและเครือข่าย</t>
  </si>
  <si>
    <t>คอมพิวเตอร์สร้างสรรค์</t>
  </si>
  <si>
    <t>ช่างเขียนตัวอักษร 1</t>
  </si>
  <si>
    <t>สังคมและวัฒนธรรมไทย</t>
  </si>
  <si>
    <t>โลกและการเปลี่ยนแปลง</t>
  </si>
  <si>
    <t>ศิลปะ 5</t>
  </si>
  <si>
    <t>คณิต</t>
  </si>
  <si>
    <t>ศิลปะ</t>
  </si>
  <si>
    <t>งาน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</si>
  <si>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</si>
  <si>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</si>
  <si>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</si>
  <si>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ศิลปศึกษา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</si>
  <si>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</si>
  <si>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</si>
  <si>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ภาคเรียนที่ 1  ปีการศึกษา 2548</t>
  </si>
  <si>
    <t>ง40242</t>
  </si>
  <si>
    <t>ง40201</t>
  </si>
  <si>
    <t>ง40202</t>
  </si>
  <si>
    <t>จำนวนน.ร.ที่ลงทะเบียน</t>
  </si>
  <si>
    <t>จำนวนน.ร.ที่ได้รับผล</t>
  </si>
  <si>
    <t>ท40202</t>
  </si>
  <si>
    <t>การอ่านและพิจารณาวรรณกรรม</t>
  </si>
  <si>
    <t>ว42281</t>
  </si>
  <si>
    <t>พ40205</t>
  </si>
  <si>
    <t>พ40206</t>
  </si>
  <si>
    <t>พ40207</t>
  </si>
  <si>
    <t>พ40208</t>
  </si>
  <si>
    <t>กรรมการวอลเลย์บอล</t>
  </si>
  <si>
    <t>กรรมการแฮนด์บอล</t>
  </si>
  <si>
    <t>กรรมการแบดมินตัน</t>
  </si>
  <si>
    <t>กรรมการเซปักตะกร้อ</t>
  </si>
  <si>
    <t>ง40205</t>
  </si>
  <si>
    <t>ง40206</t>
  </si>
  <si>
    <t>ท40216</t>
  </si>
  <si>
    <t>ความรู้เกี่ยวกับภาษาไทย</t>
  </si>
  <si>
    <t>ว43261</t>
  </si>
  <si>
    <t>ศ40223</t>
  </si>
  <si>
    <t>หลักการเขียนภาพ</t>
  </si>
  <si>
    <t>ง40209</t>
  </si>
  <si>
    <t>ง40210</t>
  </si>
  <si>
    <t>อ40208</t>
  </si>
  <si>
    <t>การเขียนเบื้องต้น</t>
  </si>
  <si>
    <t>ภาษาอังกฤษอ่านเชิงวิเคราะห์ 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</si>
</sst>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</numFmts>
  <fonts count="20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25.5"/>
      <name val="Cordia New"/>
      <family val="0"/>
    </font>
    <font>
      <b/>
      <sz val="13.75"/>
      <name val="Cordia New"/>
      <family val="2"/>
    </font>
    <font>
      <b/>
      <sz val="12"/>
      <name val="Cordia New"/>
      <family val="2"/>
    </font>
    <font>
      <sz val="22.25"/>
      <name val="Cordia New"/>
      <family val="0"/>
    </font>
    <font>
      <b/>
      <sz val="12.25"/>
      <name val="Cordia New"/>
      <family val="2"/>
    </font>
    <font>
      <sz val="12.25"/>
      <name val="Cordia New"/>
      <family val="2"/>
    </font>
    <font>
      <sz val="22.5"/>
      <name val="Cordia New"/>
      <family val="0"/>
    </font>
    <font>
      <sz val="24.25"/>
      <name val="Cordia New"/>
      <family val="0"/>
    </font>
    <font>
      <sz val="21.75"/>
      <name val="Cordia New"/>
      <family val="0"/>
    </font>
    <font>
      <sz val="22.75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579694"/>
        <c:crosses val="autoZero"/>
        <c:auto val="1"/>
        <c:lblOffset val="100"/>
        <c:noMultiLvlLbl val="0"/>
      </c:catAx>
      <c:valAx>
        <c:axId val="53579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77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(สรุปชั้น!$H$62:$O$62,สรุปชั้น!$S$62:$T$62)</c:f>
              <c:numCache/>
            </c:numRef>
          </c:val>
        </c:ser>
        <c:axId val="47703663"/>
        <c:axId val="26679784"/>
      </c:barChart>
      <c:catAx>
        <c:axId val="4770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703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(สรุปชั้น!$H$91:$O$91,สรุปชั้น!$S$91:$T$91)</c:f>
              <c:numCache/>
            </c:numRef>
          </c:val>
        </c:ser>
        <c:axId val="38791465"/>
        <c:axId val="13578866"/>
      </c:barChart>
      <c:catAx>
        <c:axId val="38791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7914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(สรุปชั้น!$H$103:$O$103,สรุปชั้น!$S$103:$T$103)</c:f>
              <c:numCache/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100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990397"/>
        <c:axId val="37478118"/>
      </c:lineChart>
      <c:catAx>
        <c:axId val="3399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478118"/>
        <c:crosses val="autoZero"/>
        <c:auto val="1"/>
        <c:lblOffset val="100"/>
        <c:noMultiLvlLbl val="0"/>
      </c:catAx>
      <c:valAx>
        <c:axId val="3747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990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58743"/>
        <c:axId val="15828688"/>
      </c:lineChart>
      <c:catAx>
        <c:axId val="1758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828688"/>
        <c:crosses val="autoZero"/>
        <c:auto val="1"/>
        <c:lblOffset val="100"/>
        <c:noMultiLvlLbl val="0"/>
      </c:catAx>
      <c:valAx>
        <c:axId val="1582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587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240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497899"/>
        <c:axId val="34610180"/>
      </c:lineChart>
      <c:catAx>
        <c:axId val="6349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610180"/>
        <c:crosses val="autoZero"/>
        <c:auto val="1"/>
        <c:lblOffset val="100"/>
        <c:noMultiLvlLbl val="0"/>
      </c:catAx>
      <c:valAx>
        <c:axId val="34610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497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(สรุปชั้น!$H$32:$O$32,สรุปชั้น!$S$32:$T$32)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(สรุปชั้น!$H$62:$O$62,สรุปชั้น!$S$62:$T$62)</c:f>
              <c:numCache>
                <c:ptCount val="10"/>
                <c:pt idx="0">
                  <c:v>6.801426872770511</c:v>
                </c:pt>
                <c:pt idx="1">
                  <c:v>11.629013079667063</c:v>
                </c:pt>
                <c:pt idx="2">
                  <c:v>9.702734839476813</c:v>
                </c:pt>
                <c:pt idx="3">
                  <c:v>12.936979785969084</c:v>
                </c:pt>
                <c:pt idx="4">
                  <c:v>10.606420927467301</c:v>
                </c:pt>
                <c:pt idx="5">
                  <c:v>15.101070154577883</c:v>
                </c:pt>
                <c:pt idx="6">
                  <c:v>11.248513674197383</c:v>
                </c:pt>
                <c:pt idx="7">
                  <c:v>21.712247324613557</c:v>
                </c:pt>
                <c:pt idx="8">
                  <c:v>0.2140309155766944</c:v>
                </c:pt>
                <c:pt idx="9">
                  <c:v>0.04756242568370987</c:v>
                </c:pt>
              </c:numCache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961166"/>
        <c:crosses val="autoZero"/>
        <c:auto val="1"/>
        <c:lblOffset val="100"/>
        <c:noMultiLvlLbl val="0"/>
      </c:catAx>
      <c:valAx>
        <c:axId val="5196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05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(สรุปชั้น!$H$66:$O$66,สรุปชั้น!$S$66:$T$66)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(สรุปชั้น!$H$91:$O$91,สรุปชั้น!$S$91:$T$91)</c:f>
              <c:numCache>
                <c:ptCount val="10"/>
                <c:pt idx="0">
                  <c:v>2.37467018469657</c:v>
                </c:pt>
                <c:pt idx="1">
                  <c:v>5.570214013485781</c:v>
                </c:pt>
                <c:pt idx="2">
                  <c:v>6.479038405159777</c:v>
                </c:pt>
                <c:pt idx="3">
                  <c:v>13.251245968924069</c:v>
                </c:pt>
                <c:pt idx="4">
                  <c:v>14.599824098504838</c:v>
                </c:pt>
                <c:pt idx="5">
                  <c:v>19.261213720316622</c:v>
                </c:pt>
                <c:pt idx="6">
                  <c:v>14.27733802403987</c:v>
                </c:pt>
                <c:pt idx="7">
                  <c:v>24.12782175315157</c:v>
                </c:pt>
                <c:pt idx="8">
                  <c:v>0</c:v>
                </c:pt>
                <c:pt idx="9">
                  <c:v>0.05863383172090296</c:v>
                </c:pt>
              </c:numCache>
            </c:numRef>
          </c:val>
        </c:ser>
        <c:axId val="64997311"/>
        <c:axId val="48104888"/>
      </c:barChart>
      <c:catAx>
        <c:axId val="64997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104888"/>
        <c:crosses val="autoZero"/>
        <c:auto val="1"/>
        <c:lblOffset val="100"/>
        <c:noMultiLvlLbl val="0"/>
      </c:catAx>
      <c:valAx>
        <c:axId val="481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997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(สรุปชั้น!$H$98:$O$98,สรุปชั้น!$S$98:$T$98)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(สรุปชั้น!$H$103:$O$103,สรุปชั้น!$S$103:$T$103)</c:f>
              <c:numCache>
                <c:ptCount val="10"/>
                <c:pt idx="0">
                  <c:v>5.316565481352992</c:v>
                </c:pt>
                <c:pt idx="1">
                  <c:v>9.028620988725065</c:v>
                </c:pt>
                <c:pt idx="2">
                  <c:v>8.542931483087598</c:v>
                </c:pt>
                <c:pt idx="3">
                  <c:v>13.035559410234171</c:v>
                </c:pt>
                <c:pt idx="4">
                  <c:v>12.549869904596704</c:v>
                </c:pt>
                <c:pt idx="5">
                  <c:v>16.565481352992194</c:v>
                </c:pt>
                <c:pt idx="6">
                  <c:v>12.705984388551604</c:v>
                </c:pt>
                <c:pt idx="7">
                  <c:v>21.83868169991327</c:v>
                </c:pt>
                <c:pt idx="8">
                  <c:v>0.38161318300086733</c:v>
                </c:pt>
                <c:pt idx="9">
                  <c:v>0.03469210754553339</c:v>
                </c:pt>
              </c:numCache>
            </c:numRef>
          </c:val>
        </c:ser>
        <c:axId val="30290809"/>
        <c:axId val="4181826"/>
      </c:barChart>
      <c:catAx>
        <c:axId val="3029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81826"/>
        <c:crosses val="autoZero"/>
        <c:auto val="1"/>
        <c:lblOffset val="100"/>
        <c:noMultiLvlLbl val="0"/>
      </c:catAx>
      <c:valAx>
        <c:axId val="4181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290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2455199"/>
        <c:axId val="44987928"/>
      </c:lineChart>
      <c:catAx>
        <c:axId val="12455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987928"/>
        <c:crosses val="autoZero"/>
        <c:auto val="1"/>
        <c:lblOffset val="100"/>
        <c:noMultiLvlLbl val="0"/>
      </c:catAx>
      <c:valAx>
        <c:axId val="44987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455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(สรุปชั้น!$H$28:$O$28,สรุปชั้น!$S$28:$T$28)</c:f>
              <c:numCache>
                <c:ptCount val="10"/>
                <c:pt idx="0">
                  <c:v>6.281920326864147</c:v>
                </c:pt>
                <c:pt idx="1">
                  <c:v>9.244126659856997</c:v>
                </c:pt>
                <c:pt idx="2">
                  <c:v>9.090909090909092</c:v>
                </c:pt>
                <c:pt idx="3">
                  <c:v>12.946884576098059</c:v>
                </c:pt>
                <c:pt idx="4">
                  <c:v>12.844739530132788</c:v>
                </c:pt>
                <c:pt idx="5">
                  <c:v>15.781409601634321</c:v>
                </c:pt>
                <c:pt idx="6">
                  <c:v>12.895812053115424</c:v>
                </c:pt>
                <c:pt idx="7">
                  <c:v>19.96935648621042</c:v>
                </c:pt>
                <c:pt idx="8">
                  <c:v>0.8937691521961185</c:v>
                </c:pt>
                <c:pt idx="9">
                  <c:v>0.05107252298263534</c:v>
                </c:pt>
              </c:numCache>
            </c:numRef>
          </c:val>
        </c:ser>
        <c:axId val="37636435"/>
        <c:axId val="3183596"/>
      </c:barChart>
      <c:catAx>
        <c:axId val="37636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83596"/>
        <c:crosses val="autoZero"/>
        <c:auto val="1"/>
        <c:lblOffset val="100"/>
        <c:noMultiLvlLbl val="0"/>
      </c:catAx>
      <c:valAx>
        <c:axId val="3183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636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กลุ่มสาระวิชาคณิตศาสตร์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(หมวด!$H$15:$O$15,หมวด!$S$15:$T$15)</c:f>
              <c:numCache/>
            </c:numRef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544694"/>
        <c:crosses val="autoZero"/>
        <c:auto val="1"/>
        <c:lblOffset val="100"/>
        <c:noMultiLvlLbl val="0"/>
      </c:catAx>
      <c:valAx>
        <c:axId val="56544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65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กลุ่มสาระวิชาการงานอาชีพฯ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(หมวด!$H$49:$O$49,หมวด!$S$49:$T$49)</c:f>
              <c:numCache/>
            </c:numRef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717472"/>
        <c:crosses val="autoZero"/>
        <c:auto val="1"/>
        <c:lblOffset val="100"/>
        <c:noMultiLvlLbl val="0"/>
      </c:catAx>
      <c:valAx>
        <c:axId val="167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140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กลุ่มสาระวิชาภาษาไทย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(หมวด!$H$79:$O$79,หมวด!$S$79:$T$79)</c:f>
              <c:numCache/>
            </c:numRef>
          </c:val>
        </c:ser>
        <c:axId val="16239521"/>
        <c:axId val="11937962"/>
      </c:barChart>
      <c:catAx>
        <c:axId val="1623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937962"/>
        <c:crosses val="autoZero"/>
        <c:auto val="1"/>
        <c:lblOffset val="100"/>
        <c:noMultiLvlLbl val="0"/>
      </c:catAx>
      <c:valAx>
        <c:axId val="11937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239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กลุ่มสาระวิชาสุขศึกษาและพลศึกษา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(หมวด!$H$116:$O$116,หมวด!$S$116:$T$116)</c:f>
              <c:numCache/>
            </c:numRef>
          </c:val>
        </c:ser>
        <c:axId val="40332795"/>
        <c:axId val="27450836"/>
      </c:barChart>
      <c:catAx>
        <c:axId val="4033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450836"/>
        <c:crosses val="autoZero"/>
        <c:auto val="1"/>
        <c:lblOffset val="100"/>
        <c:noMultiLvlLbl val="0"/>
      </c:catAx>
      <c:valAx>
        <c:axId val="2745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33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กลุ่มสาระวิชาวิทยาศาสตร์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(หมวด!$H$150:$O$150,หมวด!$S$150:$T$150)</c:f>
              <c:numCache/>
            </c:numRef>
          </c:val>
        </c:ser>
        <c:axId val="45730933"/>
        <c:axId val="8925214"/>
      </c:barChart>
      <c:catAx>
        <c:axId val="4573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730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กลุ่มสาระวิชาศิลปศึกษา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(หมวด!$H$183:$O$183,หมวด!$S$183:$T$183)</c:f>
              <c:numCache/>
            </c:numRef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853704"/>
        <c:crosses val="autoZero"/>
        <c:auto val="1"/>
        <c:lblOffset val="100"/>
        <c:noMultiLvlLbl val="0"/>
      </c:catAx>
      <c:valAx>
        <c:axId val="51853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218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กลุ่มสาระวิชาสังคมศึกษา ศาสนาและวัฒนธรรม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(หมวด!$H$216:$O$216,หมวด!$S$216:$T$216)</c:f>
              <c:numCache/>
            </c:numRef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400466"/>
        <c:crosses val="autoZero"/>
        <c:auto val="1"/>
        <c:lblOffset val="100"/>
        <c:noMultiLvlLbl val="0"/>
      </c:catAx>
      <c:valAx>
        <c:axId val="39400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030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กลุ่มสาระวิชาภาษาต่างประเทศ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(หมวด!$H$4:$O$4,หมวด!$S$4:$T$4)</c:f>
              <c:strCache/>
            </c:strRef>
          </c:cat>
          <c:val>
            <c:numRef>
              <c:f>(หมวด!$H$248:$O$248,หมวด!$S$248:$T$248)</c:f>
              <c:numCache/>
            </c:numRef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321148"/>
        <c:crosses val="autoZero"/>
        <c:auto val="1"/>
        <c:lblOffset val="100"/>
        <c:noMultiLvlLbl val="0"/>
      </c:catAx>
      <c:valAx>
        <c:axId val="37321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059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</c:ser>
        <c:axId val="2238169"/>
        <c:axId val="20143522"/>
      </c:barChart>
      <c:catAx>
        <c:axId val="223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38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(สรุปชั้น!#REF!,สรุปชั้น!#REF!)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073971"/>
        <c:axId val="21012556"/>
      </c:lineChart>
      <c:catAx>
        <c:axId val="4707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07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(สรุปชั้น!$H$32:$O$32,สรุปชั้น!$S$32:$T$32)</c:f>
              <c:strCache/>
            </c:strRef>
          </c:cat>
          <c:val>
            <c:numRef>
              <c:f>(สรุปชั้น!$H$62:$O$62,สรุปชั้น!$S$62:$T$62)</c:f>
              <c:numCache/>
            </c:numRef>
          </c:val>
        </c:ser>
        <c:axId val="54895277"/>
        <c:axId val="24295446"/>
      </c:barChart>
      <c:cat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89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(สรุปชั้น!$H$66:$O$66,สรุปชั้น!$S$66:$T$66)</c:f>
              <c:strCache/>
            </c:strRef>
          </c:cat>
          <c:val>
            <c:numRef>
              <c:f>(สรุปชั้น!$H$91:$O$91,สรุปชั้น!$S$91:$T$91)</c:f>
              <c:numCache/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33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(สรุปชั้น!$H$98:$O$98,สรุปชั้น!$S$98:$T$98)</c:f>
              <c:strCache/>
            </c:strRef>
          </c:cat>
          <c:val>
            <c:numRef>
              <c:f>(สรุปชั้น!$H$103:$O$103,สรุปชั้น!$S$103:$T$103)</c:f>
              <c:numCache/>
            </c:numRef>
          </c:val>
        </c:ser>
        <c:axId val="61748993"/>
        <c:axId val="18870026"/>
      </c:barChart>
      <c:cat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748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(สรุปชั้น!#REF!,สรุปชั้น!#REF!)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(สรุปชั้น!$H$28:$O$28,สรุปชั้น!$S$28:$T$28)</c:f>
              <c:numCache/>
            </c:numRef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612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1/2548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(สรุปชั้น!$H$4:$O$4,สรุปชั้น!$S$4:$T$4)</c:f>
              <c:strCache/>
            </c:strRef>
          </c:cat>
          <c:val>
            <c:numRef>
              <c:f>(สรุปชั้น!$H$28:$O$28,สรุปชั้น!$S$28:$T$28)</c:f>
              <c:numCache/>
            </c:numRef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04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30</xdr:row>
      <xdr:rowOff>257175</xdr:rowOff>
    </xdr:from>
    <xdr:to>
      <xdr:col>16</xdr:col>
      <xdr:colOff>200025</xdr:colOff>
      <xdr:row>30</xdr:row>
      <xdr:rowOff>257175</xdr:rowOff>
    </xdr:to>
    <xdr:sp>
      <xdr:nvSpPr>
        <xdr:cNvPr id="4" name="Line 6"/>
        <xdr:cNvSpPr>
          <a:spLocks/>
        </xdr:cNvSpPr>
      </xdr:nvSpPr>
      <xdr:spPr>
        <a:xfrm>
          <a:off x="5562600" y="881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64</xdr:row>
      <xdr:rowOff>247650</xdr:rowOff>
    </xdr:from>
    <xdr:to>
      <xdr:col>16</xdr:col>
      <xdr:colOff>190500</xdr:colOff>
      <xdr:row>64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553075" y="17878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30</xdr:row>
      <xdr:rowOff>38100</xdr:rowOff>
    </xdr:from>
    <xdr:to>
      <xdr:col>20</xdr:col>
      <xdr:colOff>0</xdr:colOff>
      <xdr:row>55</xdr:row>
      <xdr:rowOff>19050</xdr:rowOff>
    </xdr:to>
    <xdr:graphicFrame>
      <xdr:nvGraphicFramePr>
        <xdr:cNvPr id="10" name="Chart 15"/>
        <xdr:cNvGraphicFramePr/>
      </xdr:nvGraphicFramePr>
      <xdr:xfrm>
        <a:off x="6896100" y="8591550"/>
        <a:ext cx="0" cy="6629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64</xdr:row>
      <xdr:rowOff>19050</xdr:rowOff>
    </xdr:from>
    <xdr:to>
      <xdr:col>20</xdr:col>
      <xdr:colOff>0</xdr:colOff>
      <xdr:row>83</xdr:row>
      <xdr:rowOff>0</xdr:rowOff>
    </xdr:to>
    <xdr:graphicFrame>
      <xdr:nvGraphicFramePr>
        <xdr:cNvPr id="11" name="Chart 16"/>
        <xdr:cNvGraphicFramePr/>
      </xdr:nvGraphicFramePr>
      <xdr:xfrm>
        <a:off x="6896100" y="17649825"/>
        <a:ext cx="0" cy="502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114300</xdr:colOff>
      <xdr:row>96</xdr:row>
      <xdr:rowOff>247650</xdr:rowOff>
    </xdr:from>
    <xdr:to>
      <xdr:col>16</xdr:col>
      <xdr:colOff>190500</xdr:colOff>
      <xdr:row>96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5553075" y="26441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94</xdr:row>
      <xdr:rowOff>0</xdr:rowOff>
    </xdr:from>
    <xdr:to>
      <xdr:col>20</xdr:col>
      <xdr:colOff>0</xdr:colOff>
      <xdr:row>111</xdr:row>
      <xdr:rowOff>0</xdr:rowOff>
    </xdr:to>
    <xdr:graphicFrame>
      <xdr:nvGraphicFramePr>
        <xdr:cNvPr id="13" name="Chart 18"/>
        <xdr:cNvGraphicFramePr/>
      </xdr:nvGraphicFramePr>
      <xdr:xfrm>
        <a:off x="6896100" y="25565100"/>
        <a:ext cx="0" cy="4867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123825</xdr:colOff>
      <xdr:row>2</xdr:row>
      <xdr:rowOff>247650</xdr:rowOff>
    </xdr:from>
    <xdr:to>
      <xdr:col>16</xdr:col>
      <xdr:colOff>200025</xdr:colOff>
      <xdr:row>2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23</xdr:row>
      <xdr:rowOff>133350</xdr:rowOff>
    </xdr:to>
    <xdr:graphicFrame>
      <xdr:nvGraphicFramePr>
        <xdr:cNvPr id="15" name="Chart 20"/>
        <xdr:cNvGraphicFramePr/>
      </xdr:nvGraphicFramePr>
      <xdr:xfrm>
        <a:off x="6896100" y="628650"/>
        <a:ext cx="0" cy="604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152400</xdr:colOff>
      <xdr:row>2</xdr:row>
      <xdr:rowOff>19050</xdr:rowOff>
    </xdr:from>
    <xdr:to>
      <xdr:col>30</xdr:col>
      <xdr:colOff>542925</xdr:colOff>
      <xdr:row>23</xdr:row>
      <xdr:rowOff>19050</xdr:rowOff>
    </xdr:to>
    <xdr:graphicFrame>
      <xdr:nvGraphicFramePr>
        <xdr:cNvPr id="16" name="Chart 21"/>
        <xdr:cNvGraphicFramePr/>
      </xdr:nvGraphicFramePr>
      <xdr:xfrm>
        <a:off x="7048500" y="647700"/>
        <a:ext cx="6486525" cy="591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104775</xdr:colOff>
      <xdr:row>30</xdr:row>
      <xdr:rowOff>28575</xdr:rowOff>
    </xdr:from>
    <xdr:to>
      <xdr:col>30</xdr:col>
      <xdr:colOff>504825</xdr:colOff>
      <xdr:row>53</xdr:row>
      <xdr:rowOff>0</xdr:rowOff>
    </xdr:to>
    <xdr:graphicFrame>
      <xdr:nvGraphicFramePr>
        <xdr:cNvPr id="17" name="Chart 22"/>
        <xdr:cNvGraphicFramePr/>
      </xdr:nvGraphicFramePr>
      <xdr:xfrm>
        <a:off x="7000875" y="8582025"/>
        <a:ext cx="6496050" cy="610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133350</xdr:colOff>
      <xdr:row>64</xdr:row>
      <xdr:rowOff>38100</xdr:rowOff>
    </xdr:from>
    <xdr:to>
      <xdr:col>30</xdr:col>
      <xdr:colOff>542925</xdr:colOff>
      <xdr:row>83</xdr:row>
      <xdr:rowOff>0</xdr:rowOff>
    </xdr:to>
    <xdr:graphicFrame>
      <xdr:nvGraphicFramePr>
        <xdr:cNvPr id="18" name="Chart 23"/>
        <xdr:cNvGraphicFramePr/>
      </xdr:nvGraphicFramePr>
      <xdr:xfrm>
        <a:off x="7029450" y="17668875"/>
        <a:ext cx="6505575" cy="501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96</xdr:row>
      <xdr:rowOff>0</xdr:rowOff>
    </xdr:from>
    <xdr:to>
      <xdr:col>30</xdr:col>
      <xdr:colOff>409575</xdr:colOff>
      <xdr:row>114</xdr:row>
      <xdr:rowOff>152400</xdr:rowOff>
    </xdr:to>
    <xdr:graphicFrame>
      <xdr:nvGraphicFramePr>
        <xdr:cNvPr id="19" name="Chart 24"/>
        <xdr:cNvGraphicFramePr/>
      </xdr:nvGraphicFramePr>
      <xdr:xfrm>
        <a:off x="6896100" y="26193750"/>
        <a:ext cx="6505575" cy="5219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74</xdr:row>
      <xdr:rowOff>0</xdr:rowOff>
    </xdr:from>
    <xdr:to>
      <xdr:col>16</xdr:col>
      <xdr:colOff>190500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5391150" y="21002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145</xdr:row>
      <xdr:rowOff>0</xdr:rowOff>
    </xdr:from>
    <xdr:to>
      <xdr:col>16</xdr:col>
      <xdr:colOff>190500</xdr:colOff>
      <xdr:row>145</xdr:row>
      <xdr:rowOff>0</xdr:rowOff>
    </xdr:to>
    <xdr:sp>
      <xdr:nvSpPr>
        <xdr:cNvPr id="5" name="Line 5"/>
        <xdr:cNvSpPr>
          <a:spLocks/>
        </xdr:cNvSpPr>
      </xdr:nvSpPr>
      <xdr:spPr>
        <a:xfrm>
          <a:off x="5391150" y="39852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73417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20</xdr:col>
      <xdr:colOff>0</xdr:colOff>
      <xdr:row>143</xdr:row>
      <xdr:rowOff>19050</xdr:rowOff>
    </xdr:to>
    <xdr:graphicFrame>
      <xdr:nvGraphicFramePr>
        <xdr:cNvPr id="10" name="Chart 10"/>
        <xdr:cNvGraphicFramePr/>
      </xdr:nvGraphicFramePr>
      <xdr:xfrm>
        <a:off x="6734175" y="19716750"/>
        <a:ext cx="0" cy="1964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173</xdr:row>
      <xdr:rowOff>0</xdr:rowOff>
    </xdr:from>
    <xdr:to>
      <xdr:col>20</xdr:col>
      <xdr:colOff>0</xdr:colOff>
      <xdr:row>238</xdr:row>
      <xdr:rowOff>9525</xdr:rowOff>
    </xdr:to>
    <xdr:graphicFrame>
      <xdr:nvGraphicFramePr>
        <xdr:cNvPr id="11" name="Chart 11"/>
        <xdr:cNvGraphicFramePr/>
      </xdr:nvGraphicFramePr>
      <xdr:xfrm>
        <a:off x="6734175" y="47320200"/>
        <a:ext cx="0" cy="17297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114300</xdr:colOff>
      <xdr:row>204</xdr:row>
      <xdr:rowOff>0</xdr:rowOff>
    </xdr:from>
    <xdr:to>
      <xdr:col>16</xdr:col>
      <xdr:colOff>190500</xdr:colOff>
      <xdr:row>204</xdr:row>
      <xdr:rowOff>0</xdr:rowOff>
    </xdr:to>
    <xdr:sp>
      <xdr:nvSpPr>
        <xdr:cNvPr id="12" name="Line 12"/>
        <xdr:cNvSpPr>
          <a:spLocks/>
        </xdr:cNvSpPr>
      </xdr:nvSpPr>
      <xdr:spPr>
        <a:xfrm>
          <a:off x="5391150" y="55578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245</xdr:row>
      <xdr:rowOff>0</xdr:rowOff>
    </xdr:from>
    <xdr:to>
      <xdr:col>20</xdr:col>
      <xdr:colOff>0</xdr:colOff>
      <xdr:row>247</xdr:row>
      <xdr:rowOff>0</xdr:rowOff>
    </xdr:to>
    <xdr:graphicFrame>
      <xdr:nvGraphicFramePr>
        <xdr:cNvPr id="13" name="Chart 13"/>
        <xdr:cNvGraphicFramePr/>
      </xdr:nvGraphicFramePr>
      <xdr:xfrm>
        <a:off x="6734175" y="66408300"/>
        <a:ext cx="0" cy="55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3911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46</xdr:row>
      <xdr:rowOff>0</xdr:rowOff>
    </xdr:to>
    <xdr:graphicFrame>
      <xdr:nvGraphicFramePr>
        <xdr:cNvPr id="15" name="Chart 15"/>
        <xdr:cNvGraphicFramePr/>
      </xdr:nvGraphicFramePr>
      <xdr:xfrm>
        <a:off x="6734175" y="1314450"/>
        <a:ext cx="0" cy="11830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114300</xdr:colOff>
      <xdr:row>2</xdr:row>
      <xdr:rowOff>247650</xdr:rowOff>
    </xdr:from>
    <xdr:to>
      <xdr:col>16</xdr:col>
      <xdr:colOff>190500</xdr:colOff>
      <xdr:row>2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39115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34</xdr:row>
      <xdr:rowOff>247650</xdr:rowOff>
    </xdr:from>
    <xdr:to>
      <xdr:col>16</xdr:col>
      <xdr:colOff>190500</xdr:colOff>
      <xdr:row>34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391150" y="9925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67</xdr:row>
      <xdr:rowOff>247650</xdr:rowOff>
    </xdr:from>
    <xdr:to>
      <xdr:col>16</xdr:col>
      <xdr:colOff>190500</xdr:colOff>
      <xdr:row>67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391150" y="1926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99</xdr:row>
      <xdr:rowOff>247650</xdr:rowOff>
    </xdr:from>
    <xdr:to>
      <xdr:col>16</xdr:col>
      <xdr:colOff>190500</xdr:colOff>
      <xdr:row>99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391150" y="2779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391150" y="3733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2</xdr:row>
      <xdr:rowOff>257175</xdr:rowOff>
    </xdr:from>
    <xdr:to>
      <xdr:col>16</xdr:col>
      <xdr:colOff>200025</xdr:colOff>
      <xdr:row>2</xdr:row>
      <xdr:rowOff>257175</xdr:rowOff>
    </xdr:to>
    <xdr:sp>
      <xdr:nvSpPr>
        <xdr:cNvPr id="24" name="Line 24"/>
        <xdr:cNvSpPr>
          <a:spLocks/>
        </xdr:cNvSpPr>
      </xdr:nvSpPr>
      <xdr:spPr>
        <a:xfrm>
          <a:off x="5400675" y="885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34</xdr:row>
      <xdr:rowOff>257175</xdr:rowOff>
    </xdr:from>
    <xdr:to>
      <xdr:col>16</xdr:col>
      <xdr:colOff>200025</xdr:colOff>
      <xdr:row>34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5400675" y="993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67</xdr:row>
      <xdr:rowOff>247650</xdr:rowOff>
    </xdr:from>
    <xdr:to>
      <xdr:col>16</xdr:col>
      <xdr:colOff>190500</xdr:colOff>
      <xdr:row>67</xdr:row>
      <xdr:rowOff>247650</xdr:rowOff>
    </xdr:to>
    <xdr:sp>
      <xdr:nvSpPr>
        <xdr:cNvPr id="26" name="Line 27"/>
        <xdr:cNvSpPr>
          <a:spLocks/>
        </xdr:cNvSpPr>
      </xdr:nvSpPr>
      <xdr:spPr>
        <a:xfrm>
          <a:off x="5391150" y="1926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67</xdr:row>
      <xdr:rowOff>247650</xdr:rowOff>
    </xdr:from>
    <xdr:to>
      <xdr:col>16</xdr:col>
      <xdr:colOff>190500</xdr:colOff>
      <xdr:row>67</xdr:row>
      <xdr:rowOff>247650</xdr:rowOff>
    </xdr:to>
    <xdr:sp>
      <xdr:nvSpPr>
        <xdr:cNvPr id="27" name="Line 28"/>
        <xdr:cNvSpPr>
          <a:spLocks/>
        </xdr:cNvSpPr>
      </xdr:nvSpPr>
      <xdr:spPr>
        <a:xfrm>
          <a:off x="5391150" y="1926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67</xdr:row>
      <xdr:rowOff>247650</xdr:rowOff>
    </xdr:from>
    <xdr:to>
      <xdr:col>16</xdr:col>
      <xdr:colOff>200025</xdr:colOff>
      <xdr:row>67</xdr:row>
      <xdr:rowOff>247650</xdr:rowOff>
    </xdr:to>
    <xdr:sp>
      <xdr:nvSpPr>
        <xdr:cNvPr id="28" name="Line 29"/>
        <xdr:cNvSpPr>
          <a:spLocks/>
        </xdr:cNvSpPr>
      </xdr:nvSpPr>
      <xdr:spPr>
        <a:xfrm>
          <a:off x="5400675" y="19269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99</xdr:row>
      <xdr:rowOff>247650</xdr:rowOff>
    </xdr:from>
    <xdr:to>
      <xdr:col>16</xdr:col>
      <xdr:colOff>190500</xdr:colOff>
      <xdr:row>99</xdr:row>
      <xdr:rowOff>247650</xdr:rowOff>
    </xdr:to>
    <xdr:sp>
      <xdr:nvSpPr>
        <xdr:cNvPr id="29" name="Line 30"/>
        <xdr:cNvSpPr>
          <a:spLocks/>
        </xdr:cNvSpPr>
      </xdr:nvSpPr>
      <xdr:spPr>
        <a:xfrm>
          <a:off x="5391150" y="2779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99</xdr:row>
      <xdr:rowOff>247650</xdr:rowOff>
    </xdr:from>
    <xdr:to>
      <xdr:col>16</xdr:col>
      <xdr:colOff>190500</xdr:colOff>
      <xdr:row>99</xdr:row>
      <xdr:rowOff>247650</xdr:rowOff>
    </xdr:to>
    <xdr:sp>
      <xdr:nvSpPr>
        <xdr:cNvPr id="30" name="Line 31"/>
        <xdr:cNvSpPr>
          <a:spLocks/>
        </xdr:cNvSpPr>
      </xdr:nvSpPr>
      <xdr:spPr>
        <a:xfrm>
          <a:off x="5391150" y="2779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99</xdr:row>
      <xdr:rowOff>247650</xdr:rowOff>
    </xdr:from>
    <xdr:to>
      <xdr:col>16</xdr:col>
      <xdr:colOff>190500</xdr:colOff>
      <xdr:row>99</xdr:row>
      <xdr:rowOff>247650</xdr:rowOff>
    </xdr:to>
    <xdr:sp>
      <xdr:nvSpPr>
        <xdr:cNvPr id="31" name="Line 32"/>
        <xdr:cNvSpPr>
          <a:spLocks/>
        </xdr:cNvSpPr>
      </xdr:nvSpPr>
      <xdr:spPr>
        <a:xfrm>
          <a:off x="5391150" y="2779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123825</xdr:colOff>
      <xdr:row>99</xdr:row>
      <xdr:rowOff>247650</xdr:rowOff>
    </xdr:from>
    <xdr:to>
      <xdr:col>16</xdr:col>
      <xdr:colOff>200025</xdr:colOff>
      <xdr:row>99</xdr:row>
      <xdr:rowOff>247650</xdr:rowOff>
    </xdr:to>
    <xdr:sp>
      <xdr:nvSpPr>
        <xdr:cNvPr id="32" name="Line 33"/>
        <xdr:cNvSpPr>
          <a:spLocks/>
        </xdr:cNvSpPr>
      </xdr:nvSpPr>
      <xdr:spPr>
        <a:xfrm>
          <a:off x="5400675" y="27793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3" name="Line 34"/>
        <xdr:cNvSpPr>
          <a:spLocks/>
        </xdr:cNvSpPr>
      </xdr:nvSpPr>
      <xdr:spPr>
        <a:xfrm>
          <a:off x="5391150" y="3733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4" name="Line 35"/>
        <xdr:cNvSpPr>
          <a:spLocks/>
        </xdr:cNvSpPr>
      </xdr:nvSpPr>
      <xdr:spPr>
        <a:xfrm>
          <a:off x="5391150" y="3733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5" name="Line 36"/>
        <xdr:cNvSpPr>
          <a:spLocks/>
        </xdr:cNvSpPr>
      </xdr:nvSpPr>
      <xdr:spPr>
        <a:xfrm>
          <a:off x="5391150" y="3733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135</xdr:row>
      <xdr:rowOff>247650</xdr:rowOff>
    </xdr:from>
    <xdr:to>
      <xdr:col>16</xdr:col>
      <xdr:colOff>190500</xdr:colOff>
      <xdr:row>135</xdr:row>
      <xdr:rowOff>247650</xdr:rowOff>
    </xdr:to>
    <xdr:sp>
      <xdr:nvSpPr>
        <xdr:cNvPr id="36" name="Line 37"/>
        <xdr:cNvSpPr>
          <a:spLocks/>
        </xdr:cNvSpPr>
      </xdr:nvSpPr>
      <xdr:spPr>
        <a:xfrm>
          <a:off x="5391150" y="37338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135</xdr:row>
      <xdr:rowOff>257175</xdr:rowOff>
    </xdr:from>
    <xdr:to>
      <xdr:col>16</xdr:col>
      <xdr:colOff>209550</xdr:colOff>
      <xdr:row>135</xdr:row>
      <xdr:rowOff>257175</xdr:rowOff>
    </xdr:to>
    <xdr:sp>
      <xdr:nvSpPr>
        <xdr:cNvPr id="37" name="Line 38"/>
        <xdr:cNvSpPr>
          <a:spLocks/>
        </xdr:cNvSpPr>
      </xdr:nvSpPr>
      <xdr:spPr>
        <a:xfrm>
          <a:off x="5410200" y="373475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38" name="Line 39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39" name="Line 40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0" name="Line 41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1" name="Line 42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171</xdr:row>
      <xdr:rowOff>247650</xdr:rowOff>
    </xdr:from>
    <xdr:to>
      <xdr:col>16</xdr:col>
      <xdr:colOff>190500</xdr:colOff>
      <xdr:row>171</xdr:row>
      <xdr:rowOff>247650</xdr:rowOff>
    </xdr:to>
    <xdr:sp>
      <xdr:nvSpPr>
        <xdr:cNvPr id="42" name="Line 43"/>
        <xdr:cNvSpPr>
          <a:spLocks/>
        </xdr:cNvSpPr>
      </xdr:nvSpPr>
      <xdr:spPr>
        <a:xfrm>
          <a:off x="5391150" y="4690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171</xdr:row>
      <xdr:rowOff>257175</xdr:rowOff>
    </xdr:from>
    <xdr:to>
      <xdr:col>16</xdr:col>
      <xdr:colOff>209550</xdr:colOff>
      <xdr:row>171</xdr:row>
      <xdr:rowOff>257175</xdr:rowOff>
    </xdr:to>
    <xdr:sp>
      <xdr:nvSpPr>
        <xdr:cNvPr id="43" name="Line 44"/>
        <xdr:cNvSpPr>
          <a:spLocks/>
        </xdr:cNvSpPr>
      </xdr:nvSpPr>
      <xdr:spPr>
        <a:xfrm>
          <a:off x="5410200" y="4691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4" name="Line 45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5" name="Line 46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6" name="Line 47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7" name="Line 48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8" name="Line 49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201</xdr:row>
      <xdr:rowOff>247650</xdr:rowOff>
    </xdr:from>
    <xdr:to>
      <xdr:col>16</xdr:col>
      <xdr:colOff>190500</xdr:colOff>
      <xdr:row>201</xdr:row>
      <xdr:rowOff>247650</xdr:rowOff>
    </xdr:to>
    <xdr:sp>
      <xdr:nvSpPr>
        <xdr:cNvPr id="49" name="Line 50"/>
        <xdr:cNvSpPr>
          <a:spLocks/>
        </xdr:cNvSpPr>
      </xdr:nvSpPr>
      <xdr:spPr>
        <a:xfrm>
          <a:off x="5391150" y="54883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201</xdr:row>
      <xdr:rowOff>257175</xdr:rowOff>
    </xdr:from>
    <xdr:to>
      <xdr:col>16</xdr:col>
      <xdr:colOff>209550</xdr:colOff>
      <xdr:row>201</xdr:row>
      <xdr:rowOff>257175</xdr:rowOff>
    </xdr:to>
    <xdr:sp>
      <xdr:nvSpPr>
        <xdr:cNvPr id="50" name="Line 51"/>
        <xdr:cNvSpPr>
          <a:spLocks/>
        </xdr:cNvSpPr>
      </xdr:nvSpPr>
      <xdr:spPr>
        <a:xfrm>
          <a:off x="5410200" y="5489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1" name="Line 52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2" name="Line 53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3" name="Line 54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4" name="Line 55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5" name="Line 56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6" name="Line 57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235</xdr:row>
      <xdr:rowOff>247650</xdr:rowOff>
    </xdr:from>
    <xdr:to>
      <xdr:col>16</xdr:col>
      <xdr:colOff>190500</xdr:colOff>
      <xdr:row>235</xdr:row>
      <xdr:rowOff>247650</xdr:rowOff>
    </xdr:to>
    <xdr:sp>
      <xdr:nvSpPr>
        <xdr:cNvPr id="57" name="Line 58"/>
        <xdr:cNvSpPr>
          <a:spLocks/>
        </xdr:cNvSpPr>
      </xdr:nvSpPr>
      <xdr:spPr>
        <a:xfrm>
          <a:off x="539115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133350</xdr:colOff>
      <xdr:row>235</xdr:row>
      <xdr:rowOff>247650</xdr:rowOff>
    </xdr:from>
    <xdr:to>
      <xdr:col>16</xdr:col>
      <xdr:colOff>209550</xdr:colOff>
      <xdr:row>235</xdr:row>
      <xdr:rowOff>247650</xdr:rowOff>
    </xdr:to>
    <xdr:sp>
      <xdr:nvSpPr>
        <xdr:cNvPr id="58" name="Line 59"/>
        <xdr:cNvSpPr>
          <a:spLocks/>
        </xdr:cNvSpPr>
      </xdr:nvSpPr>
      <xdr:spPr>
        <a:xfrm>
          <a:off x="5410200" y="6393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257175</xdr:colOff>
      <xdr:row>16</xdr:row>
      <xdr:rowOff>114300</xdr:rowOff>
    </xdr:from>
    <xdr:to>
      <xdr:col>18</xdr:col>
      <xdr:colOff>190500</xdr:colOff>
      <xdr:row>30</xdr:row>
      <xdr:rowOff>219075</xdr:rowOff>
    </xdr:to>
    <xdr:graphicFrame>
      <xdr:nvGraphicFramePr>
        <xdr:cNvPr id="59" name="Chart 60"/>
        <xdr:cNvGraphicFramePr/>
      </xdr:nvGraphicFramePr>
      <xdr:xfrm>
        <a:off x="257175" y="4743450"/>
        <a:ext cx="605790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49</xdr:row>
      <xdr:rowOff>161925</xdr:rowOff>
    </xdr:from>
    <xdr:to>
      <xdr:col>18</xdr:col>
      <xdr:colOff>257175</xdr:colOff>
      <xdr:row>64</xdr:row>
      <xdr:rowOff>0</xdr:rowOff>
    </xdr:to>
    <xdr:graphicFrame>
      <xdr:nvGraphicFramePr>
        <xdr:cNvPr id="60" name="Chart 61"/>
        <xdr:cNvGraphicFramePr/>
      </xdr:nvGraphicFramePr>
      <xdr:xfrm>
        <a:off x="209550" y="14135100"/>
        <a:ext cx="6172200" cy="3981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161925</xdr:colOff>
      <xdr:row>79</xdr:row>
      <xdr:rowOff>123825</xdr:rowOff>
    </xdr:from>
    <xdr:to>
      <xdr:col>18</xdr:col>
      <xdr:colOff>200025</xdr:colOff>
      <xdr:row>95</xdr:row>
      <xdr:rowOff>0</xdr:rowOff>
    </xdr:to>
    <xdr:graphicFrame>
      <xdr:nvGraphicFramePr>
        <xdr:cNvPr id="61" name="Chart 62"/>
        <xdr:cNvGraphicFramePr/>
      </xdr:nvGraphicFramePr>
      <xdr:xfrm>
        <a:off x="161925" y="22412325"/>
        <a:ext cx="616267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219075</xdr:colOff>
      <xdr:row>116</xdr:row>
      <xdr:rowOff>142875</xdr:rowOff>
    </xdr:from>
    <xdr:to>
      <xdr:col>18</xdr:col>
      <xdr:colOff>266700</xdr:colOff>
      <xdr:row>132</xdr:row>
      <xdr:rowOff>19050</xdr:rowOff>
    </xdr:to>
    <xdr:graphicFrame>
      <xdr:nvGraphicFramePr>
        <xdr:cNvPr id="62" name="Chart 63"/>
        <xdr:cNvGraphicFramePr/>
      </xdr:nvGraphicFramePr>
      <xdr:xfrm>
        <a:off x="219075" y="32232600"/>
        <a:ext cx="617220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150</xdr:row>
      <xdr:rowOff>76200</xdr:rowOff>
    </xdr:from>
    <xdr:to>
      <xdr:col>18</xdr:col>
      <xdr:colOff>257175</xdr:colOff>
      <xdr:row>167</xdr:row>
      <xdr:rowOff>28575</xdr:rowOff>
    </xdr:to>
    <xdr:graphicFrame>
      <xdr:nvGraphicFramePr>
        <xdr:cNvPr id="63" name="Chart 64"/>
        <xdr:cNvGraphicFramePr/>
      </xdr:nvGraphicFramePr>
      <xdr:xfrm>
        <a:off x="209550" y="41214675"/>
        <a:ext cx="6172200" cy="4324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183</xdr:row>
      <xdr:rowOff>76200</xdr:rowOff>
    </xdr:from>
    <xdr:to>
      <xdr:col>18</xdr:col>
      <xdr:colOff>257175</xdr:colOff>
      <xdr:row>198</xdr:row>
      <xdr:rowOff>76200</xdr:rowOff>
    </xdr:to>
    <xdr:graphicFrame>
      <xdr:nvGraphicFramePr>
        <xdr:cNvPr id="64" name="Chart 65"/>
        <xdr:cNvGraphicFramePr/>
      </xdr:nvGraphicFramePr>
      <xdr:xfrm>
        <a:off x="209550" y="49968150"/>
        <a:ext cx="6172200" cy="3857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216</xdr:row>
      <xdr:rowOff>28575</xdr:rowOff>
    </xdr:from>
    <xdr:to>
      <xdr:col>18</xdr:col>
      <xdr:colOff>266700</xdr:colOff>
      <xdr:row>231</xdr:row>
      <xdr:rowOff>190500</xdr:rowOff>
    </xdr:to>
    <xdr:graphicFrame>
      <xdr:nvGraphicFramePr>
        <xdr:cNvPr id="65" name="Chart 66"/>
        <xdr:cNvGraphicFramePr/>
      </xdr:nvGraphicFramePr>
      <xdr:xfrm>
        <a:off x="171450" y="58693050"/>
        <a:ext cx="621982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161925</xdr:colOff>
      <xdr:row>248</xdr:row>
      <xdr:rowOff>171450</xdr:rowOff>
    </xdr:from>
    <xdr:to>
      <xdr:col>18</xdr:col>
      <xdr:colOff>209550</xdr:colOff>
      <xdr:row>263</xdr:row>
      <xdr:rowOff>57150</xdr:rowOff>
    </xdr:to>
    <xdr:graphicFrame>
      <xdr:nvGraphicFramePr>
        <xdr:cNvPr id="66" name="Chart 67"/>
        <xdr:cNvGraphicFramePr/>
      </xdr:nvGraphicFramePr>
      <xdr:xfrm>
        <a:off x="161925" y="67408425"/>
        <a:ext cx="617220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123825</xdr:colOff>
      <xdr:row>71</xdr:row>
      <xdr:rowOff>0</xdr:rowOff>
    </xdr:from>
    <xdr:to>
      <xdr:col>16</xdr:col>
      <xdr:colOff>200025</xdr:colOff>
      <xdr:row>71</xdr:row>
      <xdr:rowOff>0</xdr:rowOff>
    </xdr:to>
    <xdr:sp>
      <xdr:nvSpPr>
        <xdr:cNvPr id="67" name="Line 68"/>
        <xdr:cNvSpPr>
          <a:spLocks/>
        </xdr:cNvSpPr>
      </xdr:nvSpPr>
      <xdr:spPr>
        <a:xfrm>
          <a:off x="5400675" y="20231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114300</xdr:colOff>
      <xdr:row>242</xdr:row>
      <xdr:rowOff>0</xdr:rowOff>
    </xdr:from>
    <xdr:to>
      <xdr:col>16</xdr:col>
      <xdr:colOff>190500</xdr:colOff>
      <xdr:row>242</xdr:row>
      <xdr:rowOff>0</xdr:rowOff>
    </xdr:to>
    <xdr:sp>
      <xdr:nvSpPr>
        <xdr:cNvPr id="68" name="Line 69"/>
        <xdr:cNvSpPr>
          <a:spLocks/>
        </xdr:cNvSpPr>
      </xdr:nvSpPr>
      <xdr:spPr>
        <a:xfrm>
          <a:off x="5391150" y="65636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SheetLayoutView="100" workbookViewId="0" topLeftCell="O3">
      <selection activeCell="A64" sqref="A64:T64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4" width="4.421875" style="7" customWidth="1"/>
    <col min="15" max="15" width="5.00390625" style="7" customWidth="1"/>
    <col min="16" max="16" width="8.28125" style="7" customWidth="1"/>
    <col min="17" max="17" width="5.140625" style="7" customWidth="1"/>
    <col min="18" max="18" width="7.57421875" style="7" customWidth="1"/>
    <col min="19" max="20" width="4.57421875" style="7" customWidth="1"/>
  </cols>
  <sheetData>
    <row r="1" spans="1:20" ht="26.25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3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6.25" customHeight="1">
      <c r="A3" s="27" t="s">
        <v>0</v>
      </c>
      <c r="B3" s="27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8" t="s">
        <v>6</v>
      </c>
      <c r="H3" s="30" t="s">
        <v>7</v>
      </c>
      <c r="I3" s="31"/>
      <c r="J3" s="31"/>
      <c r="K3" s="31"/>
      <c r="L3" s="31"/>
      <c r="M3" s="31"/>
      <c r="N3" s="31"/>
      <c r="O3" s="32"/>
      <c r="P3" s="29" t="s">
        <v>8</v>
      </c>
      <c r="Q3" s="26" t="s">
        <v>9</v>
      </c>
      <c r="R3" s="26" t="s">
        <v>10</v>
      </c>
      <c r="S3" s="29" t="s">
        <v>11</v>
      </c>
      <c r="T3" s="29"/>
    </row>
    <row r="4" spans="1:20" ht="26.25" customHeight="1">
      <c r="A4" s="27"/>
      <c r="B4" s="27"/>
      <c r="C4" s="1"/>
      <c r="D4" s="2"/>
      <c r="E4" s="2"/>
      <c r="F4" s="3"/>
      <c r="G4" s="28"/>
      <c r="H4" s="2">
        <v>0</v>
      </c>
      <c r="I4" s="2">
        <v>1</v>
      </c>
      <c r="J4" s="2">
        <v>1.5</v>
      </c>
      <c r="K4" s="2">
        <v>2</v>
      </c>
      <c r="L4" s="2">
        <v>2.5</v>
      </c>
      <c r="M4" s="2">
        <v>3</v>
      </c>
      <c r="N4" s="2">
        <v>3.5</v>
      </c>
      <c r="O4" s="2">
        <v>4</v>
      </c>
      <c r="P4" s="29"/>
      <c r="Q4" s="26"/>
      <c r="R4" s="26"/>
      <c r="S4" s="2" t="s">
        <v>12</v>
      </c>
      <c r="T4" s="2" t="s">
        <v>13</v>
      </c>
    </row>
    <row r="5" spans="1:20" ht="21.75">
      <c r="A5" s="3" t="s">
        <v>70</v>
      </c>
      <c r="B5" s="3" t="s">
        <v>31</v>
      </c>
      <c r="C5" s="1">
        <v>1</v>
      </c>
      <c r="D5" s="2">
        <v>1</v>
      </c>
      <c r="E5" s="2">
        <v>3</v>
      </c>
      <c r="F5" s="3" t="s">
        <v>21</v>
      </c>
      <c r="G5" s="4">
        <f>SUM(H5:O5,S5:T5)</f>
        <v>286</v>
      </c>
      <c r="H5" s="2">
        <v>41</v>
      </c>
      <c r="I5" s="2">
        <v>35</v>
      </c>
      <c r="J5" s="2">
        <v>36</v>
      </c>
      <c r="K5" s="2">
        <v>45</v>
      </c>
      <c r="L5" s="2">
        <v>30</v>
      </c>
      <c r="M5" s="2">
        <v>45</v>
      </c>
      <c r="N5" s="2">
        <v>36</v>
      </c>
      <c r="O5" s="2">
        <v>18</v>
      </c>
      <c r="P5" s="2">
        <f>SUM(H5:O5)</f>
        <v>286</v>
      </c>
      <c r="Q5" s="5">
        <f>(1*I5+1.5*J5+2*K5+2.5*L5+3*M5+3.5*N5+4*O5)/P5</f>
        <v>2.0524475524475525</v>
      </c>
      <c r="R5" s="5">
        <f>SQRT((H5*0^2+I5*1^2+J5*1.5^2+K5*2^2+L5*2.5^2+M5*3^2+N5*3.5^2+O5*4^2)/P5-Q5^2)</f>
        <v>1.201271597119676</v>
      </c>
      <c r="S5" s="2">
        <v>0</v>
      </c>
      <c r="T5" s="2">
        <v>0</v>
      </c>
    </row>
    <row r="6" spans="1:20" ht="21.75">
      <c r="A6" s="3" t="s">
        <v>71</v>
      </c>
      <c r="B6" s="3" t="s">
        <v>32</v>
      </c>
      <c r="C6" s="1">
        <v>1</v>
      </c>
      <c r="D6" s="2">
        <v>1</v>
      </c>
      <c r="E6" s="2">
        <v>3</v>
      </c>
      <c r="F6" s="3" t="s">
        <v>21</v>
      </c>
      <c r="G6" s="4">
        <f aca="true" t="shared" si="0" ref="G6:G25">SUM(H6:O6,S6:T6)</f>
        <v>83</v>
      </c>
      <c r="H6" s="2">
        <v>0</v>
      </c>
      <c r="I6" s="2">
        <v>0</v>
      </c>
      <c r="J6" s="2">
        <v>1</v>
      </c>
      <c r="K6" s="2">
        <v>8</v>
      </c>
      <c r="L6" s="2">
        <v>30</v>
      </c>
      <c r="M6" s="2">
        <v>35</v>
      </c>
      <c r="N6" s="2">
        <v>7</v>
      </c>
      <c r="O6" s="2">
        <v>2</v>
      </c>
      <c r="P6" s="2">
        <f aca="true" t="shared" si="1" ref="P6:P25">SUM(H6:O6)</f>
        <v>83</v>
      </c>
      <c r="Q6" s="5">
        <f aca="true" t="shared" si="2" ref="Q6:Q25">(1*I6+1.5*J6+2*K6+2.5*L6+3*M6+3.5*N6+4*O6)/P6</f>
        <v>2.7710843373493974</v>
      </c>
      <c r="R6" s="5">
        <f aca="true" t="shared" si="3" ref="R6:R25">SQRT((H6*0^2+I6*1^2+J6*1.5^2+K6*2^2+L6*2.5^2+M6*3^2+N6*3.5^2+O6*4^2)/P6-Q6^2)</f>
        <v>0.4545698669858684</v>
      </c>
      <c r="S6" s="2">
        <v>0</v>
      </c>
      <c r="T6" s="2">
        <v>0</v>
      </c>
    </row>
    <row r="7" spans="1:20" ht="21.75">
      <c r="A7" s="3" t="s">
        <v>72</v>
      </c>
      <c r="B7" s="3" t="s">
        <v>33</v>
      </c>
      <c r="C7" s="1">
        <v>1</v>
      </c>
      <c r="D7" s="2">
        <v>2</v>
      </c>
      <c r="E7" s="2" t="s">
        <v>14</v>
      </c>
      <c r="F7" s="3" t="s">
        <v>145</v>
      </c>
      <c r="G7" s="4">
        <f t="shared" si="0"/>
        <v>285</v>
      </c>
      <c r="H7" s="2">
        <v>22</v>
      </c>
      <c r="I7" s="2">
        <v>45</v>
      </c>
      <c r="J7" s="2">
        <v>42</v>
      </c>
      <c r="K7" s="2">
        <v>48</v>
      </c>
      <c r="L7" s="2">
        <v>24</v>
      </c>
      <c r="M7" s="2">
        <v>29</v>
      </c>
      <c r="N7" s="2">
        <v>29</v>
      </c>
      <c r="O7" s="2">
        <v>46</v>
      </c>
      <c r="P7" s="2">
        <f t="shared" si="1"/>
        <v>285</v>
      </c>
      <c r="Q7" s="5">
        <f t="shared" si="2"/>
        <v>2.2333333333333334</v>
      </c>
      <c r="R7" s="5">
        <f t="shared" si="3"/>
        <v>1.2026773251949219</v>
      </c>
      <c r="S7" s="2">
        <v>0</v>
      </c>
      <c r="T7" s="2">
        <v>0</v>
      </c>
    </row>
    <row r="8" spans="1:20" ht="21.75">
      <c r="A8" s="3" t="s">
        <v>73</v>
      </c>
      <c r="B8" s="3" t="s">
        <v>34</v>
      </c>
      <c r="C8" s="1">
        <v>2</v>
      </c>
      <c r="D8" s="2">
        <v>2</v>
      </c>
      <c r="E8" s="2" t="s">
        <v>15</v>
      </c>
      <c r="F8" s="3" t="s">
        <v>145</v>
      </c>
      <c r="G8" s="4">
        <f t="shared" si="0"/>
        <v>130</v>
      </c>
      <c r="H8" s="2">
        <v>5</v>
      </c>
      <c r="I8" s="2">
        <v>34</v>
      </c>
      <c r="J8" s="2">
        <v>32</v>
      </c>
      <c r="K8" s="2">
        <v>34</v>
      </c>
      <c r="L8" s="2">
        <v>16</v>
      </c>
      <c r="M8" s="2">
        <v>5</v>
      </c>
      <c r="N8" s="2">
        <v>1</v>
      </c>
      <c r="O8" s="2">
        <v>3</v>
      </c>
      <c r="P8" s="2">
        <f t="shared" si="1"/>
        <v>130</v>
      </c>
      <c r="Q8" s="5">
        <f t="shared" si="2"/>
        <v>1.6961538461538461</v>
      </c>
      <c r="R8" s="5">
        <f t="shared" si="3"/>
        <v>0.7506308983529326</v>
      </c>
      <c r="S8" s="2">
        <v>0</v>
      </c>
      <c r="T8" s="2">
        <v>0</v>
      </c>
    </row>
    <row r="9" spans="1:20" ht="21.75">
      <c r="A9" s="3" t="s">
        <v>74</v>
      </c>
      <c r="B9" s="3" t="s">
        <v>35</v>
      </c>
      <c r="C9" s="1">
        <v>1</v>
      </c>
      <c r="D9" s="2">
        <v>3</v>
      </c>
      <c r="E9" s="2" t="s">
        <v>15</v>
      </c>
      <c r="F9" s="3" t="s">
        <v>145</v>
      </c>
      <c r="G9" s="4">
        <f t="shared" si="0"/>
        <v>39</v>
      </c>
      <c r="H9" s="2">
        <v>6</v>
      </c>
      <c r="I9" s="2">
        <v>22</v>
      </c>
      <c r="J9" s="2">
        <v>9</v>
      </c>
      <c r="K9" s="2">
        <v>2</v>
      </c>
      <c r="L9" s="2">
        <v>0</v>
      </c>
      <c r="M9" s="2">
        <v>0</v>
      </c>
      <c r="N9" s="2">
        <v>0</v>
      </c>
      <c r="O9" s="2">
        <v>0</v>
      </c>
      <c r="P9" s="2">
        <f t="shared" si="1"/>
        <v>39</v>
      </c>
      <c r="Q9" s="5">
        <f t="shared" si="2"/>
        <v>1.0128205128205128</v>
      </c>
      <c r="R9" s="5">
        <f t="shared" si="3"/>
        <v>0.5124998997770946</v>
      </c>
      <c r="S9" s="2">
        <v>0</v>
      </c>
      <c r="T9" s="2">
        <v>0</v>
      </c>
    </row>
    <row r="10" spans="1:20" ht="21.75">
      <c r="A10" s="3" t="s">
        <v>75</v>
      </c>
      <c r="B10" s="3" t="s">
        <v>36</v>
      </c>
      <c r="C10" s="1">
        <v>1</v>
      </c>
      <c r="D10" s="2">
        <v>3</v>
      </c>
      <c r="E10" s="2" t="s">
        <v>15</v>
      </c>
      <c r="F10" s="3" t="s">
        <v>24</v>
      </c>
      <c r="G10" s="4">
        <f t="shared" si="0"/>
        <v>286</v>
      </c>
      <c r="H10" s="2">
        <v>33</v>
      </c>
      <c r="I10" s="2">
        <v>47</v>
      </c>
      <c r="J10" s="2">
        <v>38</v>
      </c>
      <c r="K10" s="2">
        <v>34</v>
      </c>
      <c r="L10" s="2">
        <v>57</v>
      </c>
      <c r="M10" s="2">
        <v>44</v>
      </c>
      <c r="N10" s="2">
        <v>13</v>
      </c>
      <c r="O10" s="2">
        <v>19</v>
      </c>
      <c r="P10" s="2">
        <f t="shared" si="1"/>
        <v>285</v>
      </c>
      <c r="Q10" s="5">
        <f t="shared" si="2"/>
        <v>1.9929824561403509</v>
      </c>
      <c r="R10" s="5">
        <f t="shared" si="3"/>
        <v>1.1113228484002404</v>
      </c>
      <c r="S10" s="2">
        <v>1</v>
      </c>
      <c r="T10" s="2">
        <v>0</v>
      </c>
    </row>
    <row r="11" spans="1:20" ht="21.75">
      <c r="A11" s="3" t="s">
        <v>76</v>
      </c>
      <c r="B11" s="3" t="s">
        <v>37</v>
      </c>
      <c r="C11" s="1">
        <v>1</v>
      </c>
      <c r="D11" s="2">
        <v>4</v>
      </c>
      <c r="E11" s="2">
        <v>2</v>
      </c>
      <c r="F11" s="3" t="s">
        <v>24</v>
      </c>
      <c r="G11" s="4">
        <f t="shared" si="0"/>
        <v>286</v>
      </c>
      <c r="H11" s="2">
        <v>4</v>
      </c>
      <c r="I11" s="2">
        <v>35</v>
      </c>
      <c r="J11" s="2">
        <v>39</v>
      </c>
      <c r="K11" s="2">
        <v>44</v>
      </c>
      <c r="L11" s="2">
        <v>41</v>
      </c>
      <c r="M11" s="2">
        <v>37</v>
      </c>
      <c r="N11" s="2">
        <v>40</v>
      </c>
      <c r="O11" s="2">
        <v>45</v>
      </c>
      <c r="P11" s="2">
        <f t="shared" si="1"/>
        <v>285</v>
      </c>
      <c r="Q11" s="5">
        <f t="shared" si="2"/>
        <v>2.508771929824561</v>
      </c>
      <c r="R11" s="5">
        <f t="shared" si="3"/>
        <v>1.03318290389276</v>
      </c>
      <c r="S11" s="2">
        <v>1</v>
      </c>
      <c r="T11" s="2">
        <v>0</v>
      </c>
    </row>
    <row r="12" spans="1:20" ht="21.75">
      <c r="A12" s="3" t="s">
        <v>77</v>
      </c>
      <c r="B12" s="3" t="s">
        <v>38</v>
      </c>
      <c r="C12" s="1">
        <v>1</v>
      </c>
      <c r="D12" s="2">
        <v>4</v>
      </c>
      <c r="E12" s="2">
        <v>2</v>
      </c>
      <c r="F12" s="3" t="s">
        <v>22</v>
      </c>
      <c r="G12" s="4">
        <f t="shared" si="0"/>
        <v>285</v>
      </c>
      <c r="H12" s="2">
        <v>8</v>
      </c>
      <c r="I12" s="2">
        <v>11</v>
      </c>
      <c r="J12" s="2">
        <v>23</v>
      </c>
      <c r="K12" s="2">
        <v>47</v>
      </c>
      <c r="L12" s="2">
        <v>56</v>
      </c>
      <c r="M12" s="2">
        <v>64</v>
      </c>
      <c r="N12" s="2">
        <v>45</v>
      </c>
      <c r="O12" s="2">
        <v>31</v>
      </c>
      <c r="P12" s="2">
        <f t="shared" si="1"/>
        <v>285</v>
      </c>
      <c r="Q12" s="5">
        <f t="shared" si="2"/>
        <v>2.642105263157895</v>
      </c>
      <c r="R12" s="5">
        <f t="shared" si="3"/>
        <v>0.9070769263536448</v>
      </c>
      <c r="S12" s="2">
        <v>0</v>
      </c>
      <c r="T12" s="2">
        <v>0</v>
      </c>
    </row>
    <row r="13" spans="1:20" ht="21.75">
      <c r="A13" s="3" t="s">
        <v>78</v>
      </c>
      <c r="B13" s="3" t="s">
        <v>39</v>
      </c>
      <c r="C13" s="1">
        <v>1</v>
      </c>
      <c r="D13" s="2">
        <v>4</v>
      </c>
      <c r="E13" s="2">
        <v>2</v>
      </c>
      <c r="F13" s="3" t="s">
        <v>22</v>
      </c>
      <c r="G13" s="4">
        <f t="shared" si="0"/>
        <v>285</v>
      </c>
      <c r="H13" s="2">
        <v>22</v>
      </c>
      <c r="I13" s="2">
        <v>25</v>
      </c>
      <c r="J13" s="2">
        <v>27</v>
      </c>
      <c r="K13" s="2">
        <v>52</v>
      </c>
      <c r="L13" s="2">
        <v>35</v>
      </c>
      <c r="M13" s="2">
        <v>50</v>
      </c>
      <c r="N13" s="2">
        <v>45</v>
      </c>
      <c r="O13" s="2">
        <v>29</v>
      </c>
      <c r="P13" s="2">
        <f t="shared" si="1"/>
        <v>285</v>
      </c>
      <c r="Q13" s="5">
        <f t="shared" si="2"/>
        <v>2.387719298245614</v>
      </c>
      <c r="R13" s="5">
        <f t="shared" si="3"/>
        <v>1.1127759149963652</v>
      </c>
      <c r="S13" s="2">
        <v>0</v>
      </c>
      <c r="T13" s="2">
        <v>0</v>
      </c>
    </row>
    <row r="14" spans="1:20" ht="21.75">
      <c r="A14" s="3" t="s">
        <v>79</v>
      </c>
      <c r="B14" s="3" t="s">
        <v>40</v>
      </c>
      <c r="C14" s="1"/>
      <c r="D14" s="2"/>
      <c r="E14" s="2"/>
      <c r="F14" s="3" t="s">
        <v>22</v>
      </c>
      <c r="G14" s="4">
        <f t="shared" si="0"/>
        <v>72</v>
      </c>
      <c r="H14" s="2">
        <v>0</v>
      </c>
      <c r="I14" s="2">
        <v>4</v>
      </c>
      <c r="J14" s="2">
        <v>8</v>
      </c>
      <c r="K14" s="2">
        <v>17</v>
      </c>
      <c r="L14" s="2">
        <v>22</v>
      </c>
      <c r="M14" s="2">
        <v>14</v>
      </c>
      <c r="N14" s="2">
        <v>4</v>
      </c>
      <c r="O14" s="2">
        <v>3</v>
      </c>
      <c r="P14" s="2">
        <f t="shared" si="1"/>
        <v>72</v>
      </c>
      <c r="Q14" s="5">
        <f t="shared" si="2"/>
        <v>2.4027777777777777</v>
      </c>
      <c r="R14" s="5">
        <f t="shared" si="3"/>
        <v>0.695415987062225</v>
      </c>
      <c r="S14" s="2">
        <v>0</v>
      </c>
      <c r="T14" s="2">
        <v>0</v>
      </c>
    </row>
    <row r="15" spans="1:20" ht="21.75">
      <c r="A15" s="3" t="s">
        <v>80</v>
      </c>
      <c r="B15" s="3" t="s">
        <v>41</v>
      </c>
      <c r="C15" s="1">
        <v>1</v>
      </c>
      <c r="D15" s="2">
        <v>4</v>
      </c>
      <c r="E15" s="2">
        <v>2</v>
      </c>
      <c r="F15" s="3" t="s">
        <v>23</v>
      </c>
      <c r="G15" s="4">
        <f t="shared" si="0"/>
        <v>285</v>
      </c>
      <c r="H15" s="2">
        <v>21</v>
      </c>
      <c r="I15" s="2">
        <v>44</v>
      </c>
      <c r="J15" s="2">
        <v>32</v>
      </c>
      <c r="K15" s="2">
        <v>89</v>
      </c>
      <c r="L15" s="2">
        <v>38</v>
      </c>
      <c r="M15" s="2">
        <v>54</v>
      </c>
      <c r="N15" s="2">
        <v>0</v>
      </c>
      <c r="O15" s="2">
        <v>7</v>
      </c>
      <c r="P15" s="2">
        <f t="shared" si="1"/>
        <v>285</v>
      </c>
      <c r="Q15" s="5">
        <f t="shared" si="2"/>
        <v>1.9473684210526316</v>
      </c>
      <c r="R15" s="5">
        <f t="shared" si="3"/>
        <v>0.8918943496471956</v>
      </c>
      <c r="S15" s="2">
        <v>0</v>
      </c>
      <c r="T15" s="2">
        <v>0</v>
      </c>
    </row>
    <row r="16" spans="1:20" ht="21.75">
      <c r="A16" s="3" t="s">
        <v>81</v>
      </c>
      <c r="B16" s="3" t="s">
        <v>42</v>
      </c>
      <c r="C16" s="1">
        <v>1</v>
      </c>
      <c r="D16" s="2">
        <v>5</v>
      </c>
      <c r="E16" s="2" t="s">
        <v>16</v>
      </c>
      <c r="F16" s="3" t="s">
        <v>23</v>
      </c>
      <c r="G16" s="4">
        <f t="shared" si="0"/>
        <v>285</v>
      </c>
      <c r="H16" s="2">
        <v>0</v>
      </c>
      <c r="I16" s="2">
        <v>0</v>
      </c>
      <c r="J16" s="2">
        <v>2</v>
      </c>
      <c r="K16" s="2">
        <v>0</v>
      </c>
      <c r="L16" s="2">
        <v>6</v>
      </c>
      <c r="M16" s="2">
        <v>32</v>
      </c>
      <c r="N16" s="2">
        <v>95</v>
      </c>
      <c r="O16" s="2">
        <v>150</v>
      </c>
      <c r="P16" s="2">
        <f t="shared" si="1"/>
        <v>285</v>
      </c>
      <c r="Q16" s="5">
        <f t="shared" si="2"/>
        <v>3.6719298245614036</v>
      </c>
      <c r="R16" s="5">
        <f t="shared" si="3"/>
        <v>0.4233344602685262</v>
      </c>
      <c r="S16" s="2">
        <v>0</v>
      </c>
      <c r="T16" s="2">
        <v>0</v>
      </c>
    </row>
    <row r="17" spans="1:20" ht="21.75">
      <c r="A17" s="3" t="s">
        <v>105</v>
      </c>
      <c r="B17" s="3" t="s">
        <v>104</v>
      </c>
      <c r="C17" s="1"/>
      <c r="D17" s="2"/>
      <c r="E17" s="2"/>
      <c r="F17" s="3" t="s">
        <v>23</v>
      </c>
      <c r="G17" s="4">
        <f t="shared" si="0"/>
        <v>15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2</v>
      </c>
      <c r="N17" s="2">
        <v>5</v>
      </c>
      <c r="O17" s="2">
        <v>7</v>
      </c>
      <c r="P17" s="2">
        <f t="shared" si="1"/>
        <v>15</v>
      </c>
      <c r="Q17" s="5">
        <f>(1*I17+1.5*J17+2*K17+2.5*L17+3*M17+3.5*N17+4*O17)/P17</f>
        <v>3.6</v>
      </c>
      <c r="R17" s="5">
        <f>SQRT((H17*0^2+I17*1^2+J17*1.5^2+K17*2^2+L17*2.5^2+M17*3^2+N17*3.5^2+O17*4^2)/P17-Q17^2)</f>
        <v>0.45460605656619363</v>
      </c>
      <c r="S17" s="2">
        <v>0</v>
      </c>
      <c r="T17" s="2">
        <v>0</v>
      </c>
    </row>
    <row r="18" spans="1:20" ht="21.75">
      <c r="A18" s="3" t="s">
        <v>106</v>
      </c>
      <c r="B18" s="3" t="s">
        <v>103</v>
      </c>
      <c r="C18" s="1"/>
      <c r="D18" s="2"/>
      <c r="E18" s="2"/>
      <c r="F18" s="3" t="s">
        <v>23</v>
      </c>
      <c r="G18" s="4">
        <f t="shared" si="0"/>
        <v>15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14</v>
      </c>
      <c r="N18" s="2">
        <v>0</v>
      </c>
      <c r="O18" s="2">
        <v>0</v>
      </c>
      <c r="P18" s="2">
        <f t="shared" si="1"/>
        <v>15</v>
      </c>
      <c r="Q18" s="5">
        <f>(1*I18+1.5*J18+2*K18+2.5*L18+3*M18+3.5*N18+4*O18)/P18</f>
        <v>2.966666666666667</v>
      </c>
      <c r="R18" s="5">
        <f>SQRT((H18*0^2+I18*1^2+J18*1.5^2+K18*2^2+L18*2.5^2+M18*3^2+N18*3.5^2+O18*4^2)/P18-Q18^2)</f>
        <v>0.12472191289246022</v>
      </c>
      <c r="S18" s="2">
        <v>0</v>
      </c>
      <c r="T18" s="2">
        <v>0</v>
      </c>
    </row>
    <row r="19" spans="1:20" ht="21.75">
      <c r="A19" s="3" t="s">
        <v>82</v>
      </c>
      <c r="B19" s="3" t="s">
        <v>43</v>
      </c>
      <c r="C19" s="1">
        <v>2</v>
      </c>
      <c r="D19" s="2">
        <v>6</v>
      </c>
      <c r="E19" s="2" t="s">
        <v>16</v>
      </c>
      <c r="F19" s="3" t="s">
        <v>146</v>
      </c>
      <c r="G19" s="4">
        <f t="shared" si="0"/>
        <v>286</v>
      </c>
      <c r="H19" s="2">
        <v>0</v>
      </c>
      <c r="I19" s="2">
        <v>4</v>
      </c>
      <c r="J19" s="2">
        <v>6</v>
      </c>
      <c r="K19" s="2">
        <v>38</v>
      </c>
      <c r="L19" s="2">
        <v>65</v>
      </c>
      <c r="M19" s="2">
        <v>67</v>
      </c>
      <c r="N19" s="2">
        <v>50</v>
      </c>
      <c r="O19" s="2">
        <v>56</v>
      </c>
      <c r="P19" s="2">
        <f t="shared" si="1"/>
        <v>286</v>
      </c>
      <c r="Q19" s="5">
        <f t="shared" si="2"/>
        <v>2.977272727272727</v>
      </c>
      <c r="R19" s="5">
        <f t="shared" si="3"/>
        <v>0.7292641005952777</v>
      </c>
      <c r="S19" s="2">
        <v>0</v>
      </c>
      <c r="T19" s="2">
        <v>0</v>
      </c>
    </row>
    <row r="20" spans="1:20" ht="21.75">
      <c r="A20" s="3" t="s">
        <v>83</v>
      </c>
      <c r="B20" s="3" t="s">
        <v>44</v>
      </c>
      <c r="C20" s="1">
        <v>1</v>
      </c>
      <c r="D20" s="2">
        <v>6</v>
      </c>
      <c r="E20" s="2" t="s">
        <v>16</v>
      </c>
      <c r="F20" s="3" t="s">
        <v>147</v>
      </c>
      <c r="G20" s="4">
        <f t="shared" si="0"/>
        <v>286</v>
      </c>
      <c r="H20" s="2">
        <v>6</v>
      </c>
      <c r="I20" s="2">
        <v>3</v>
      </c>
      <c r="J20" s="2">
        <v>5</v>
      </c>
      <c r="K20" s="2">
        <v>4</v>
      </c>
      <c r="L20" s="2">
        <v>12</v>
      </c>
      <c r="M20" s="2">
        <v>19</v>
      </c>
      <c r="N20" s="2">
        <v>28</v>
      </c>
      <c r="O20" s="2">
        <v>209</v>
      </c>
      <c r="P20" s="2">
        <f t="shared" si="1"/>
        <v>286</v>
      </c>
      <c r="Q20" s="5">
        <f t="shared" si="2"/>
        <v>3.6346153846153846</v>
      </c>
      <c r="R20" s="5">
        <f t="shared" si="3"/>
        <v>0.8044181054865958</v>
      </c>
      <c r="S20" s="2">
        <v>0</v>
      </c>
      <c r="T20" s="2">
        <v>0</v>
      </c>
    </row>
    <row r="21" spans="1:20" ht="21.75">
      <c r="A21" s="3" t="s">
        <v>155</v>
      </c>
      <c r="B21" s="3" t="s">
        <v>45</v>
      </c>
      <c r="C21" s="1">
        <v>2</v>
      </c>
      <c r="D21" s="2">
        <v>6</v>
      </c>
      <c r="E21" s="2" t="s">
        <v>16</v>
      </c>
      <c r="F21" s="3" t="s">
        <v>147</v>
      </c>
      <c r="G21" s="4">
        <f t="shared" si="0"/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13</v>
      </c>
      <c r="P21" s="2">
        <f t="shared" si="1"/>
        <v>13</v>
      </c>
      <c r="Q21" s="5">
        <f t="shared" si="2"/>
        <v>4</v>
      </c>
      <c r="R21" s="5">
        <f t="shared" si="3"/>
        <v>0</v>
      </c>
      <c r="S21" s="2">
        <v>0</v>
      </c>
      <c r="T21" s="2">
        <v>0</v>
      </c>
    </row>
    <row r="22" spans="1:20" ht="21.75">
      <c r="A22" s="3" t="s">
        <v>156</v>
      </c>
      <c r="B22" s="3" t="s">
        <v>46</v>
      </c>
      <c r="C22" s="1"/>
      <c r="D22" s="2"/>
      <c r="E22" s="2"/>
      <c r="F22" s="3" t="s">
        <v>147</v>
      </c>
      <c r="G22" s="4">
        <f t="shared" si="0"/>
        <v>285</v>
      </c>
      <c r="H22" s="2">
        <v>2</v>
      </c>
      <c r="I22" s="2">
        <v>0</v>
      </c>
      <c r="J22" s="2">
        <v>10</v>
      </c>
      <c r="K22" s="2">
        <v>6</v>
      </c>
      <c r="L22" s="2">
        <v>24</v>
      </c>
      <c r="M22" s="2">
        <v>62</v>
      </c>
      <c r="N22" s="2">
        <v>76</v>
      </c>
      <c r="O22" s="2">
        <v>105</v>
      </c>
      <c r="P22" s="2">
        <f t="shared" si="1"/>
        <v>285</v>
      </c>
      <c r="Q22" s="5">
        <f t="shared" si="2"/>
        <v>3.364912280701754</v>
      </c>
      <c r="R22" s="5">
        <f t="shared" si="3"/>
        <v>0.6972354501938921</v>
      </c>
      <c r="S22" s="2">
        <v>0</v>
      </c>
      <c r="T22" s="2">
        <v>0</v>
      </c>
    </row>
    <row r="23" spans="1:20" ht="21.75">
      <c r="A23" s="3" t="s">
        <v>157</v>
      </c>
      <c r="B23" s="9" t="s">
        <v>47</v>
      </c>
      <c r="C23" s="1"/>
      <c r="D23" s="2"/>
      <c r="E23" s="2"/>
      <c r="F23" s="3" t="s">
        <v>147</v>
      </c>
      <c r="G23" s="4">
        <f t="shared" si="0"/>
        <v>41</v>
      </c>
      <c r="H23" s="4">
        <v>2</v>
      </c>
      <c r="I23" s="4">
        <v>5</v>
      </c>
      <c r="J23" s="4">
        <v>1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2">
        <f t="shared" si="1"/>
        <v>9</v>
      </c>
      <c r="Q23" s="5">
        <f t="shared" si="2"/>
        <v>0.9444444444444444</v>
      </c>
      <c r="R23" s="5">
        <f t="shared" si="3"/>
        <v>0.5983516452371671</v>
      </c>
      <c r="S23" s="2">
        <v>32</v>
      </c>
      <c r="T23" s="2">
        <v>0</v>
      </c>
    </row>
    <row r="24" spans="1:20" ht="21.75">
      <c r="A24" s="3" t="s">
        <v>84</v>
      </c>
      <c r="B24" s="9" t="s">
        <v>48</v>
      </c>
      <c r="C24" s="1"/>
      <c r="D24" s="2"/>
      <c r="E24" s="2"/>
      <c r="F24" s="3" t="s">
        <v>25</v>
      </c>
      <c r="G24" s="4">
        <f t="shared" si="0"/>
        <v>83</v>
      </c>
      <c r="H24" s="4">
        <v>15</v>
      </c>
      <c r="I24" s="4">
        <v>16</v>
      </c>
      <c r="J24" s="4">
        <v>14</v>
      </c>
      <c r="K24" s="4">
        <v>11</v>
      </c>
      <c r="L24" s="4">
        <v>11</v>
      </c>
      <c r="M24" s="4">
        <v>7</v>
      </c>
      <c r="N24" s="4">
        <v>5</v>
      </c>
      <c r="O24" s="4">
        <v>3</v>
      </c>
      <c r="P24" s="2">
        <f t="shared" si="1"/>
        <v>82</v>
      </c>
      <c r="Q24" s="5">
        <f t="shared" si="2"/>
        <v>1.670731707317073</v>
      </c>
      <c r="R24" s="5">
        <f t="shared" si="3"/>
        <v>1.1240701094441867</v>
      </c>
      <c r="S24" s="2">
        <v>1</v>
      </c>
      <c r="T24" s="2">
        <v>0</v>
      </c>
    </row>
    <row r="25" spans="1:20" ht="21.75">
      <c r="A25" s="3" t="s">
        <v>85</v>
      </c>
      <c r="B25" s="9" t="s">
        <v>49</v>
      </c>
      <c r="C25" s="1"/>
      <c r="D25" s="2"/>
      <c r="E25" s="2"/>
      <c r="F25" s="3" t="s">
        <v>25</v>
      </c>
      <c r="G25" s="4">
        <f t="shared" si="0"/>
        <v>285</v>
      </c>
      <c r="H25" s="4">
        <v>59</v>
      </c>
      <c r="I25" s="4">
        <v>32</v>
      </c>
      <c r="J25" s="4">
        <v>31</v>
      </c>
      <c r="K25" s="4">
        <v>27</v>
      </c>
      <c r="L25" s="4">
        <v>34</v>
      </c>
      <c r="M25" s="4">
        <v>38</v>
      </c>
      <c r="N25" s="4">
        <v>26</v>
      </c>
      <c r="O25" s="4">
        <v>36</v>
      </c>
      <c r="P25" s="2">
        <f t="shared" si="1"/>
        <v>283</v>
      </c>
      <c r="Q25" s="5">
        <f t="shared" si="2"/>
        <v>2.001766784452297</v>
      </c>
      <c r="R25" s="5">
        <f t="shared" si="3"/>
        <v>1.3617037714415758</v>
      </c>
      <c r="S25" s="2">
        <v>0</v>
      </c>
      <c r="T25" s="2">
        <v>2</v>
      </c>
    </row>
    <row r="26" spans="1:20" ht="21.75">
      <c r="A26" s="3"/>
      <c r="B26" s="9"/>
      <c r="C26" s="1"/>
      <c r="D26" s="2"/>
      <c r="E26" s="2"/>
      <c r="F26" s="3"/>
      <c r="G26" s="4"/>
      <c r="H26" s="4"/>
      <c r="I26" s="4"/>
      <c r="J26" s="4"/>
      <c r="K26" s="4"/>
      <c r="L26" s="4"/>
      <c r="M26" s="4"/>
      <c r="N26" s="4"/>
      <c r="O26" s="4"/>
      <c r="P26" s="2"/>
      <c r="Q26" s="5"/>
      <c r="R26" s="5"/>
      <c r="S26" s="4"/>
      <c r="T26" s="4"/>
    </row>
    <row r="27" spans="1:20" ht="21.75">
      <c r="A27" s="3"/>
      <c r="B27" s="2" t="s">
        <v>17</v>
      </c>
      <c r="C27" s="1"/>
      <c r="D27" s="2"/>
      <c r="E27" s="2"/>
      <c r="F27" s="3"/>
      <c r="G27" s="16">
        <f>SUM(G5:G26)</f>
        <v>3916</v>
      </c>
      <c r="H27" s="16">
        <f aca="true" t="shared" si="4" ref="H27:P27">SUM(H5:H26)</f>
        <v>246</v>
      </c>
      <c r="I27" s="16">
        <f t="shared" si="4"/>
        <v>362</v>
      </c>
      <c r="J27" s="16">
        <f t="shared" si="4"/>
        <v>356</v>
      </c>
      <c r="K27" s="16">
        <f t="shared" si="4"/>
        <v>507</v>
      </c>
      <c r="L27" s="16">
        <f t="shared" si="4"/>
        <v>503</v>
      </c>
      <c r="M27" s="16">
        <f t="shared" si="4"/>
        <v>618</v>
      </c>
      <c r="N27" s="16">
        <f t="shared" si="4"/>
        <v>505</v>
      </c>
      <c r="O27" s="17">
        <f t="shared" si="4"/>
        <v>782</v>
      </c>
      <c r="P27" s="16">
        <f t="shared" si="4"/>
        <v>3879</v>
      </c>
      <c r="Q27" s="11">
        <f>(1*I27+1.5*J27+2*K27+2.5*L27+3*M27+3.5*N27+4*O27)/P27</f>
        <v>2.5565867491621552</v>
      </c>
      <c r="R27" s="11">
        <f>SQRT((H27*0^2+I27*1^2+J27*1.5^2+K27*2^2+L27*2.5^2+M27*3^2+N27*3.5^2+O27*4^2)/P27-Q27^2)</f>
        <v>1.1624139935872557</v>
      </c>
      <c r="S27" s="4">
        <f>SUM(S5:S26)</f>
        <v>35</v>
      </c>
      <c r="T27" s="4">
        <f>SUM(T5:T26)</f>
        <v>2</v>
      </c>
    </row>
    <row r="28" spans="1:20" ht="21.75">
      <c r="A28" s="3"/>
      <c r="B28" s="2" t="s">
        <v>18</v>
      </c>
      <c r="C28" s="3"/>
      <c r="D28" s="3"/>
      <c r="E28" s="3"/>
      <c r="F28" s="3"/>
      <c r="G28" s="14">
        <f aca="true" t="shared" si="5" ref="G28:P28">G27*100/$G$27</f>
        <v>100</v>
      </c>
      <c r="H28" s="14">
        <f t="shared" si="5"/>
        <v>6.281920326864147</v>
      </c>
      <c r="I28" s="14">
        <f t="shared" si="5"/>
        <v>9.244126659856997</v>
      </c>
      <c r="J28" s="14">
        <f t="shared" si="5"/>
        <v>9.090909090909092</v>
      </c>
      <c r="K28" s="14">
        <f t="shared" si="5"/>
        <v>12.946884576098059</v>
      </c>
      <c r="L28" s="14">
        <f t="shared" si="5"/>
        <v>12.844739530132788</v>
      </c>
      <c r="M28" s="14">
        <f t="shared" si="5"/>
        <v>15.781409601634321</v>
      </c>
      <c r="N28" s="14">
        <f t="shared" si="5"/>
        <v>12.895812053115424</v>
      </c>
      <c r="O28" s="14">
        <f t="shared" si="5"/>
        <v>19.96935648621042</v>
      </c>
      <c r="P28" s="14">
        <f t="shared" si="5"/>
        <v>99.05515832482125</v>
      </c>
      <c r="Q28" s="15"/>
      <c r="R28" s="15"/>
      <c r="S28" s="14">
        <f>S27*100/$G$27</f>
        <v>0.8937691521961185</v>
      </c>
      <c r="T28" s="14">
        <f>T27*100/$G$27</f>
        <v>0.05107252298263534</v>
      </c>
    </row>
    <row r="29" spans="1:20" ht="26.25">
      <c r="A29" s="33" t="s">
        <v>65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23.25">
      <c r="A30" s="34" t="s">
        <v>154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36" customHeight="1">
      <c r="A31" s="27" t="s">
        <v>0</v>
      </c>
      <c r="B31" s="27" t="s">
        <v>1</v>
      </c>
      <c r="C31" s="1" t="s">
        <v>2</v>
      </c>
      <c r="D31" s="2" t="s">
        <v>3</v>
      </c>
      <c r="E31" s="2" t="s">
        <v>4</v>
      </c>
      <c r="F31" s="3" t="s">
        <v>5</v>
      </c>
      <c r="G31" s="28" t="s">
        <v>158</v>
      </c>
      <c r="H31" s="30" t="s">
        <v>7</v>
      </c>
      <c r="I31" s="31"/>
      <c r="J31" s="31"/>
      <c r="K31" s="31"/>
      <c r="L31" s="31"/>
      <c r="M31" s="31"/>
      <c r="N31" s="31"/>
      <c r="O31" s="32"/>
      <c r="P31" s="29" t="s">
        <v>159</v>
      </c>
      <c r="Q31" s="26" t="s">
        <v>9</v>
      </c>
      <c r="R31" s="26" t="s">
        <v>10</v>
      </c>
      <c r="S31" s="29" t="s">
        <v>11</v>
      </c>
      <c r="T31" s="29"/>
    </row>
    <row r="32" spans="1:20" ht="21.75">
      <c r="A32" s="27"/>
      <c r="B32" s="27"/>
      <c r="C32" s="1"/>
      <c r="D32" s="2"/>
      <c r="E32" s="2"/>
      <c r="F32" s="3"/>
      <c r="G32" s="28"/>
      <c r="H32" s="2">
        <v>0</v>
      </c>
      <c r="I32" s="2">
        <v>1</v>
      </c>
      <c r="J32" s="2">
        <v>1.5</v>
      </c>
      <c r="K32" s="2">
        <v>2</v>
      </c>
      <c r="L32" s="2">
        <v>2.5</v>
      </c>
      <c r="M32" s="2">
        <v>3</v>
      </c>
      <c r="N32" s="2">
        <v>3.5</v>
      </c>
      <c r="O32" s="2">
        <v>4</v>
      </c>
      <c r="P32" s="29"/>
      <c r="Q32" s="26"/>
      <c r="R32" s="26"/>
      <c r="S32" s="2" t="s">
        <v>12</v>
      </c>
      <c r="T32" s="2" t="s">
        <v>13</v>
      </c>
    </row>
    <row r="33" spans="1:20" ht="20.25" customHeight="1">
      <c r="A33" s="3" t="s">
        <v>86</v>
      </c>
      <c r="B33" s="3" t="s">
        <v>50</v>
      </c>
      <c r="C33" s="1">
        <v>1</v>
      </c>
      <c r="D33" s="2">
        <v>1</v>
      </c>
      <c r="E33" s="2">
        <v>3</v>
      </c>
      <c r="F33" s="3" t="s">
        <v>21</v>
      </c>
      <c r="G33" s="4">
        <f aca="true" t="shared" si="6" ref="G33:G59">SUM(H33:O33,S33:T33)</f>
        <v>296</v>
      </c>
      <c r="H33" s="2">
        <v>17</v>
      </c>
      <c r="I33" s="2">
        <v>40</v>
      </c>
      <c r="J33" s="2">
        <v>41</v>
      </c>
      <c r="K33" s="2">
        <v>60</v>
      </c>
      <c r="L33" s="2">
        <v>37</v>
      </c>
      <c r="M33" s="2">
        <v>52</v>
      </c>
      <c r="N33" s="2">
        <v>30</v>
      </c>
      <c r="O33" s="2">
        <v>18</v>
      </c>
      <c r="P33" s="2">
        <f>SUM(H33:O33)</f>
        <v>295</v>
      </c>
      <c r="Q33" s="5">
        <f>(1*I33+1.5*J33+2*K33+2.5*L33+3*M33+3.5*N33+4*O33)/P33</f>
        <v>2.1932203389830507</v>
      </c>
      <c r="R33" s="5">
        <f>SQRT((H33*0^2+I33*1^2+J33*1.5^2+K33*2^2+L33*2.5^2+M33*3^2+N33*3.5^2+O33*4^2)/P33-Q33^2)</f>
        <v>1.0217738657876632</v>
      </c>
      <c r="S33" s="2">
        <v>1</v>
      </c>
      <c r="T33" s="2">
        <v>0</v>
      </c>
    </row>
    <row r="34" spans="1:20" ht="20.25" customHeight="1">
      <c r="A34" s="3" t="s">
        <v>107</v>
      </c>
      <c r="B34" s="3" t="s">
        <v>108</v>
      </c>
      <c r="C34" s="1"/>
      <c r="D34" s="2"/>
      <c r="E34" s="2"/>
      <c r="F34" s="3" t="s">
        <v>21</v>
      </c>
      <c r="G34" s="4">
        <f t="shared" si="6"/>
        <v>40</v>
      </c>
      <c r="H34" s="2">
        <v>0</v>
      </c>
      <c r="I34" s="2">
        <v>0</v>
      </c>
      <c r="J34" s="2">
        <v>1</v>
      </c>
      <c r="K34" s="2">
        <v>3</v>
      </c>
      <c r="L34" s="2">
        <v>8</v>
      </c>
      <c r="M34" s="2">
        <v>7</v>
      </c>
      <c r="N34" s="2">
        <v>9</v>
      </c>
      <c r="O34" s="2">
        <v>12</v>
      </c>
      <c r="P34" s="2">
        <f>SUM(H34:O34)</f>
        <v>40</v>
      </c>
      <c r="Q34" s="5">
        <f>(1*I34+1.5*J34+2*K34+2.5*L34+3*M34+3.5*N34+4*O34)/P34</f>
        <v>3.2</v>
      </c>
      <c r="R34" s="5">
        <f>SQRT((H34*0^2+I34*1^2+J34*1.5^2+K34*2^2+L34*2.5^2+M34*3^2+N34*3.5^2+O34*4^2)/P34-Q34^2)</f>
        <v>0.7053367989832933</v>
      </c>
      <c r="S34" s="2">
        <v>0</v>
      </c>
      <c r="T34" s="2">
        <v>0</v>
      </c>
    </row>
    <row r="35" spans="1:20" ht="20.25" customHeight="1">
      <c r="A35" s="3" t="s">
        <v>160</v>
      </c>
      <c r="B35" s="3" t="s">
        <v>161</v>
      </c>
      <c r="C35" s="1">
        <v>1</v>
      </c>
      <c r="D35" s="2">
        <v>1</v>
      </c>
      <c r="E35" s="2">
        <v>3</v>
      </c>
      <c r="F35" s="3" t="s">
        <v>21</v>
      </c>
      <c r="G35" s="4">
        <f t="shared" si="6"/>
        <v>33</v>
      </c>
      <c r="H35" s="2">
        <v>0</v>
      </c>
      <c r="I35" s="2">
        <v>1</v>
      </c>
      <c r="J35" s="2">
        <v>2</v>
      </c>
      <c r="K35" s="2">
        <v>6</v>
      </c>
      <c r="L35" s="2">
        <v>9</v>
      </c>
      <c r="M35" s="2">
        <v>12</v>
      </c>
      <c r="N35" s="2">
        <v>3</v>
      </c>
      <c r="O35" s="2">
        <v>0</v>
      </c>
      <c r="P35" s="2">
        <f aca="true" t="shared" si="7" ref="P35:P59">SUM(H35:O35)</f>
        <v>33</v>
      </c>
      <c r="Q35" s="5">
        <f aca="true" t="shared" si="8" ref="Q35:Q59">(1*I35+1.5*J35+2*K35+2.5*L35+3*M35+3.5*N35+4*O35)/P35</f>
        <v>2.5757575757575757</v>
      </c>
      <c r="R35" s="5">
        <f aca="true" t="shared" si="9" ref="R35:R59">SQRT((H35*0^2+I35*1^2+J35*1.5^2+K35*2^2+L35*2.5^2+M35*3^2+N35*3.5^2+O35*4^2)/P35-Q35^2)</f>
        <v>0.5918795449886244</v>
      </c>
      <c r="S35" s="2">
        <v>0</v>
      </c>
      <c r="T35" s="2">
        <v>0</v>
      </c>
    </row>
    <row r="36" spans="1:20" ht="20.25" customHeight="1">
      <c r="A36" s="3" t="s">
        <v>87</v>
      </c>
      <c r="B36" s="3" t="s">
        <v>19</v>
      </c>
      <c r="C36" s="1">
        <v>1</v>
      </c>
      <c r="D36" s="2">
        <v>2</v>
      </c>
      <c r="E36" s="2" t="s">
        <v>14</v>
      </c>
      <c r="F36" s="3" t="s">
        <v>145</v>
      </c>
      <c r="G36" s="4">
        <f t="shared" si="6"/>
        <v>297</v>
      </c>
      <c r="H36" s="2">
        <v>66</v>
      </c>
      <c r="I36" s="2">
        <v>103</v>
      </c>
      <c r="J36" s="2">
        <v>46</v>
      </c>
      <c r="K36" s="2">
        <v>27</v>
      </c>
      <c r="L36" s="2">
        <v>9</v>
      </c>
      <c r="M36" s="2">
        <v>3</v>
      </c>
      <c r="N36" s="2">
        <v>7</v>
      </c>
      <c r="O36" s="2">
        <v>34</v>
      </c>
      <c r="P36" s="2">
        <f t="shared" si="7"/>
        <v>295</v>
      </c>
      <c r="Q36" s="5">
        <f t="shared" si="8"/>
        <v>1.416949152542373</v>
      </c>
      <c r="R36" s="5">
        <f t="shared" si="9"/>
        <v>1.2146217298266477</v>
      </c>
      <c r="S36" s="2">
        <v>0</v>
      </c>
      <c r="T36" s="2">
        <v>2</v>
      </c>
    </row>
    <row r="37" spans="1:20" ht="20.25" customHeight="1">
      <c r="A37" s="3" t="s">
        <v>88</v>
      </c>
      <c r="B37" s="3" t="s">
        <v>51</v>
      </c>
      <c r="C37" s="1">
        <v>2</v>
      </c>
      <c r="D37" s="2">
        <v>2</v>
      </c>
      <c r="E37" s="2" t="s">
        <v>15</v>
      </c>
      <c r="F37" s="3" t="s">
        <v>145</v>
      </c>
      <c r="G37" s="4">
        <f t="shared" si="6"/>
        <v>123</v>
      </c>
      <c r="H37" s="2">
        <v>0</v>
      </c>
      <c r="I37" s="2">
        <v>31</v>
      </c>
      <c r="J37" s="2">
        <v>29</v>
      </c>
      <c r="K37" s="2">
        <v>14</v>
      </c>
      <c r="L37" s="2">
        <v>15</v>
      </c>
      <c r="M37" s="2">
        <v>8</v>
      </c>
      <c r="N37" s="2">
        <v>11</v>
      </c>
      <c r="O37" s="2">
        <v>15</v>
      </c>
      <c r="P37" s="2">
        <f t="shared" si="7"/>
        <v>123</v>
      </c>
      <c r="Q37" s="5">
        <f t="shared" si="8"/>
        <v>2.1341463414634148</v>
      </c>
      <c r="R37" s="5">
        <f t="shared" si="9"/>
        <v>1.0380429732706316</v>
      </c>
      <c r="S37" s="2">
        <v>0</v>
      </c>
      <c r="T37" s="2">
        <v>0</v>
      </c>
    </row>
    <row r="38" spans="1:20" ht="20.25" customHeight="1">
      <c r="A38" s="3" t="s">
        <v>89</v>
      </c>
      <c r="B38" s="3" t="s">
        <v>52</v>
      </c>
      <c r="C38" s="1">
        <v>1</v>
      </c>
      <c r="D38" s="2">
        <v>3</v>
      </c>
      <c r="E38" s="2" t="s">
        <v>15</v>
      </c>
      <c r="F38" s="3" t="s">
        <v>145</v>
      </c>
      <c r="G38" s="4">
        <f t="shared" si="6"/>
        <v>74</v>
      </c>
      <c r="H38" s="2">
        <v>0</v>
      </c>
      <c r="I38" s="2">
        <v>12</v>
      </c>
      <c r="J38" s="2">
        <v>8</v>
      </c>
      <c r="K38" s="2">
        <v>21</v>
      </c>
      <c r="L38" s="2">
        <v>13</v>
      </c>
      <c r="M38" s="2">
        <v>8</v>
      </c>
      <c r="N38" s="2">
        <v>7</v>
      </c>
      <c r="O38" s="2">
        <v>5</v>
      </c>
      <c r="P38" s="2">
        <f t="shared" si="7"/>
        <v>74</v>
      </c>
      <c r="Q38" s="5">
        <f t="shared" si="8"/>
        <v>2.2567567567567566</v>
      </c>
      <c r="R38" s="5">
        <f t="shared" si="9"/>
        <v>0.8708618100388126</v>
      </c>
      <c r="S38" s="2">
        <v>0</v>
      </c>
      <c r="T38" s="2">
        <v>0</v>
      </c>
    </row>
    <row r="39" spans="1:20" ht="20.25" customHeight="1">
      <c r="A39" s="3" t="s">
        <v>162</v>
      </c>
      <c r="B39" s="3" t="s">
        <v>109</v>
      </c>
      <c r="C39" s="1">
        <v>1</v>
      </c>
      <c r="D39" s="2">
        <v>3</v>
      </c>
      <c r="E39" s="2" t="s">
        <v>15</v>
      </c>
      <c r="F39" s="3" t="s">
        <v>24</v>
      </c>
      <c r="G39" s="4">
        <f t="shared" si="6"/>
        <v>172</v>
      </c>
      <c r="H39" s="2">
        <v>0</v>
      </c>
      <c r="I39" s="2">
        <v>0</v>
      </c>
      <c r="J39" s="2">
        <v>6</v>
      </c>
      <c r="K39" s="2">
        <v>23</v>
      </c>
      <c r="L39" s="2">
        <v>50</v>
      </c>
      <c r="M39" s="2">
        <v>44</v>
      </c>
      <c r="N39" s="2">
        <v>32</v>
      </c>
      <c r="O39" s="2">
        <v>17</v>
      </c>
      <c r="P39" s="2">
        <f t="shared" si="7"/>
        <v>172</v>
      </c>
      <c r="Q39" s="5">
        <f t="shared" si="8"/>
        <v>2.86046511627907</v>
      </c>
      <c r="R39" s="5">
        <f t="shared" si="9"/>
        <v>0.6409076176521235</v>
      </c>
      <c r="S39" s="2">
        <v>0</v>
      </c>
      <c r="T39" s="2">
        <v>0</v>
      </c>
    </row>
    <row r="40" spans="1:20" ht="20.25" customHeight="1">
      <c r="A40" s="3" t="s">
        <v>90</v>
      </c>
      <c r="B40" s="3" t="s">
        <v>53</v>
      </c>
      <c r="C40" s="1">
        <v>1</v>
      </c>
      <c r="D40" s="2">
        <v>4</v>
      </c>
      <c r="E40" s="2">
        <v>2</v>
      </c>
      <c r="F40" s="3" t="s">
        <v>24</v>
      </c>
      <c r="G40" s="4">
        <f t="shared" si="6"/>
        <v>123</v>
      </c>
      <c r="H40" s="2">
        <v>0</v>
      </c>
      <c r="I40" s="2">
        <v>1</v>
      </c>
      <c r="J40" s="2">
        <v>8</v>
      </c>
      <c r="K40" s="2">
        <v>19</v>
      </c>
      <c r="L40" s="2">
        <v>21</v>
      </c>
      <c r="M40" s="2">
        <v>25</v>
      </c>
      <c r="N40" s="2">
        <v>15</v>
      </c>
      <c r="O40" s="2">
        <v>34</v>
      </c>
      <c r="P40" s="2">
        <f t="shared" si="7"/>
        <v>123</v>
      </c>
      <c r="Q40" s="5">
        <f t="shared" si="8"/>
        <v>2.983739837398374</v>
      </c>
      <c r="R40" s="5">
        <f t="shared" si="9"/>
        <v>0.8262338872138211</v>
      </c>
      <c r="S40" s="2">
        <v>0</v>
      </c>
      <c r="T40" s="2">
        <v>0</v>
      </c>
    </row>
    <row r="41" spans="1:20" ht="20.25" customHeight="1">
      <c r="A41" s="3" t="s">
        <v>91</v>
      </c>
      <c r="B41" s="3" t="s">
        <v>54</v>
      </c>
      <c r="C41" s="1">
        <v>1</v>
      </c>
      <c r="D41" s="2">
        <v>4</v>
      </c>
      <c r="E41" s="2">
        <v>2</v>
      </c>
      <c r="F41" s="3" t="s">
        <v>24</v>
      </c>
      <c r="G41" s="4">
        <f t="shared" si="6"/>
        <v>123</v>
      </c>
      <c r="H41" s="2">
        <v>1</v>
      </c>
      <c r="I41" s="2">
        <v>35</v>
      </c>
      <c r="J41" s="2">
        <v>18</v>
      </c>
      <c r="K41" s="2">
        <v>11</v>
      </c>
      <c r="L41" s="2">
        <v>10</v>
      </c>
      <c r="M41" s="2">
        <v>18</v>
      </c>
      <c r="N41" s="2">
        <v>6</v>
      </c>
      <c r="O41" s="2">
        <v>24</v>
      </c>
      <c r="P41" s="2">
        <f t="shared" si="7"/>
        <v>123</v>
      </c>
      <c r="Q41" s="5">
        <f t="shared" si="8"/>
        <v>2.2764227642276422</v>
      </c>
      <c r="R41" s="5">
        <f t="shared" si="9"/>
        <v>1.1550582500929583</v>
      </c>
      <c r="S41" s="2">
        <v>0</v>
      </c>
      <c r="T41" s="2">
        <v>0</v>
      </c>
    </row>
    <row r="42" spans="1:20" ht="20.25" customHeight="1">
      <c r="A42" s="3" t="s">
        <v>92</v>
      </c>
      <c r="B42" s="3" t="s">
        <v>55</v>
      </c>
      <c r="C42" s="1">
        <v>1</v>
      </c>
      <c r="D42" s="2">
        <v>4</v>
      </c>
      <c r="E42" s="2">
        <v>2</v>
      </c>
      <c r="F42" s="3" t="s">
        <v>24</v>
      </c>
      <c r="G42" s="4">
        <f t="shared" si="6"/>
        <v>123</v>
      </c>
      <c r="H42" s="2">
        <v>79</v>
      </c>
      <c r="I42" s="2">
        <v>24</v>
      </c>
      <c r="J42" s="2">
        <v>10</v>
      </c>
      <c r="K42" s="2">
        <v>7</v>
      </c>
      <c r="L42" s="2">
        <v>2</v>
      </c>
      <c r="M42" s="2">
        <v>1</v>
      </c>
      <c r="N42" s="2">
        <v>0</v>
      </c>
      <c r="O42" s="2">
        <v>0</v>
      </c>
      <c r="P42" s="2">
        <f t="shared" si="7"/>
        <v>123</v>
      </c>
      <c r="Q42" s="5">
        <f t="shared" si="8"/>
        <v>0.4959349593495935</v>
      </c>
      <c r="R42" s="5">
        <f t="shared" si="9"/>
        <v>0.7311199087516123</v>
      </c>
      <c r="S42" s="2">
        <v>0</v>
      </c>
      <c r="T42" s="2">
        <v>0</v>
      </c>
    </row>
    <row r="43" spans="1:20" ht="20.25" customHeight="1">
      <c r="A43" s="3" t="s">
        <v>93</v>
      </c>
      <c r="B43" s="3" t="s">
        <v>56</v>
      </c>
      <c r="C43" s="1"/>
      <c r="D43" s="2"/>
      <c r="E43" s="2"/>
      <c r="F43" s="3" t="s">
        <v>22</v>
      </c>
      <c r="G43" s="4">
        <f t="shared" si="6"/>
        <v>296</v>
      </c>
      <c r="H43" s="2">
        <v>10</v>
      </c>
      <c r="I43" s="2">
        <v>36</v>
      </c>
      <c r="J43" s="2">
        <v>38</v>
      </c>
      <c r="K43" s="2">
        <v>65</v>
      </c>
      <c r="L43" s="2">
        <v>58</v>
      </c>
      <c r="M43" s="2">
        <v>50</v>
      </c>
      <c r="N43" s="2">
        <v>31</v>
      </c>
      <c r="O43" s="2">
        <v>8</v>
      </c>
      <c r="P43" s="2">
        <f t="shared" si="7"/>
        <v>296</v>
      </c>
      <c r="Q43" s="5">
        <f t="shared" si="8"/>
        <v>2.2246621621621623</v>
      </c>
      <c r="R43" s="5">
        <f t="shared" si="9"/>
        <v>0.8944460127080777</v>
      </c>
      <c r="S43" s="2">
        <v>0</v>
      </c>
      <c r="T43" s="2">
        <v>0</v>
      </c>
    </row>
    <row r="44" spans="1:20" ht="20.25" customHeight="1">
      <c r="A44" s="3" t="s">
        <v>94</v>
      </c>
      <c r="B44" s="3" t="s">
        <v>20</v>
      </c>
      <c r="C44" s="1">
        <v>1</v>
      </c>
      <c r="D44" s="2">
        <v>5</v>
      </c>
      <c r="E44" s="2" t="s">
        <v>16</v>
      </c>
      <c r="F44" s="3" t="s">
        <v>22</v>
      </c>
      <c r="G44" s="4">
        <f t="shared" si="6"/>
        <v>297</v>
      </c>
      <c r="H44" s="2">
        <v>60</v>
      </c>
      <c r="I44" s="2">
        <v>61</v>
      </c>
      <c r="J44" s="2">
        <v>59</v>
      </c>
      <c r="K44" s="2">
        <v>47</v>
      </c>
      <c r="L44" s="2">
        <v>30</v>
      </c>
      <c r="M44" s="2">
        <v>30</v>
      </c>
      <c r="N44" s="2">
        <v>7</v>
      </c>
      <c r="O44" s="2">
        <v>3</v>
      </c>
      <c r="P44" s="2">
        <f t="shared" si="7"/>
        <v>297</v>
      </c>
      <c r="Q44" s="5">
        <f t="shared" si="8"/>
        <v>1.4983164983164983</v>
      </c>
      <c r="R44" s="5">
        <f t="shared" si="9"/>
        <v>1.0154515975500078</v>
      </c>
      <c r="S44" s="2">
        <v>0</v>
      </c>
      <c r="T44" s="2">
        <v>0</v>
      </c>
    </row>
    <row r="45" spans="1:20" ht="20.25" customHeight="1">
      <c r="A45" s="3" t="s">
        <v>95</v>
      </c>
      <c r="B45" s="3" t="s">
        <v>57</v>
      </c>
      <c r="C45" s="1">
        <v>2</v>
      </c>
      <c r="D45" s="2">
        <v>5</v>
      </c>
      <c r="E45" s="2" t="s">
        <v>16</v>
      </c>
      <c r="F45" s="3" t="s">
        <v>22</v>
      </c>
      <c r="G45" s="4">
        <f t="shared" si="6"/>
        <v>73</v>
      </c>
      <c r="H45" s="2">
        <v>0</v>
      </c>
      <c r="I45" s="2">
        <v>30</v>
      </c>
      <c r="J45" s="2">
        <v>23</v>
      </c>
      <c r="K45" s="2">
        <v>11</v>
      </c>
      <c r="L45" s="2">
        <v>5</v>
      </c>
      <c r="M45" s="2">
        <v>3</v>
      </c>
      <c r="N45" s="2">
        <v>0</v>
      </c>
      <c r="O45" s="2">
        <v>1</v>
      </c>
      <c r="P45" s="2">
        <f t="shared" si="7"/>
        <v>73</v>
      </c>
      <c r="Q45" s="5">
        <f t="shared" si="8"/>
        <v>1.5342465753424657</v>
      </c>
      <c r="R45" s="5">
        <f t="shared" si="9"/>
        <v>0.6211388519865553</v>
      </c>
      <c r="S45" s="2">
        <v>0</v>
      </c>
      <c r="T45" s="2">
        <v>0</v>
      </c>
    </row>
    <row r="46" spans="1:20" ht="20.25" customHeight="1">
      <c r="A46" s="3" t="s">
        <v>96</v>
      </c>
      <c r="B46" s="3" t="s">
        <v>58</v>
      </c>
      <c r="C46" s="1">
        <v>1</v>
      </c>
      <c r="D46" s="2">
        <v>6</v>
      </c>
      <c r="E46" s="2" t="s">
        <v>16</v>
      </c>
      <c r="F46" s="3" t="s">
        <v>22</v>
      </c>
      <c r="G46" s="4">
        <f t="shared" si="6"/>
        <v>13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4</v>
      </c>
      <c r="O46" s="2">
        <v>9</v>
      </c>
      <c r="P46" s="2">
        <f t="shared" si="7"/>
        <v>13</v>
      </c>
      <c r="Q46" s="5">
        <f t="shared" si="8"/>
        <v>3.8461538461538463</v>
      </c>
      <c r="R46" s="5">
        <f t="shared" si="9"/>
        <v>0.23076923076923184</v>
      </c>
      <c r="S46" s="2">
        <v>0</v>
      </c>
      <c r="T46" s="2">
        <v>0</v>
      </c>
    </row>
    <row r="47" spans="1:20" ht="20.25" customHeight="1">
      <c r="A47" s="3" t="s">
        <v>97</v>
      </c>
      <c r="B47" s="3" t="s">
        <v>59</v>
      </c>
      <c r="C47" s="1">
        <v>2</v>
      </c>
      <c r="D47" s="2">
        <v>6</v>
      </c>
      <c r="E47" s="2" t="s">
        <v>16</v>
      </c>
      <c r="F47" s="3" t="s">
        <v>23</v>
      </c>
      <c r="G47" s="4">
        <f t="shared" si="6"/>
        <v>296</v>
      </c>
      <c r="H47" s="2">
        <v>5</v>
      </c>
      <c r="I47" s="2">
        <v>31</v>
      </c>
      <c r="J47" s="2">
        <v>24</v>
      </c>
      <c r="K47" s="2">
        <v>69</v>
      </c>
      <c r="L47" s="2">
        <v>30</v>
      </c>
      <c r="M47" s="2">
        <v>71</v>
      </c>
      <c r="N47" s="2">
        <v>23</v>
      </c>
      <c r="O47" s="2">
        <v>43</v>
      </c>
      <c r="P47" s="2">
        <f t="shared" si="7"/>
        <v>296</v>
      </c>
      <c r="Q47" s="5">
        <f t="shared" si="8"/>
        <v>2.518581081081081</v>
      </c>
      <c r="R47" s="5">
        <f t="shared" si="9"/>
        <v>0.971985645355532</v>
      </c>
      <c r="S47" s="2">
        <v>0</v>
      </c>
      <c r="T47" s="2">
        <v>0</v>
      </c>
    </row>
    <row r="48" spans="1:20" ht="20.25" customHeight="1">
      <c r="A48" s="3" t="s">
        <v>98</v>
      </c>
      <c r="B48" s="3" t="s">
        <v>60</v>
      </c>
      <c r="C48" s="1">
        <v>2</v>
      </c>
      <c r="D48" s="2">
        <v>6</v>
      </c>
      <c r="E48" s="2" t="s">
        <v>16</v>
      </c>
      <c r="F48" s="3" t="s">
        <v>23</v>
      </c>
      <c r="G48" s="4">
        <f t="shared" si="6"/>
        <v>296</v>
      </c>
      <c r="H48" s="2">
        <v>0</v>
      </c>
      <c r="I48" s="2">
        <v>0</v>
      </c>
      <c r="J48" s="2">
        <v>0</v>
      </c>
      <c r="K48" s="2">
        <v>3</v>
      </c>
      <c r="L48" s="2">
        <v>3</v>
      </c>
      <c r="M48" s="2">
        <v>42</v>
      </c>
      <c r="N48" s="2">
        <v>93</v>
      </c>
      <c r="O48" s="2">
        <v>155</v>
      </c>
      <c r="P48" s="2">
        <f t="shared" si="7"/>
        <v>296</v>
      </c>
      <c r="Q48" s="5">
        <f t="shared" si="8"/>
        <v>3.6655405405405403</v>
      </c>
      <c r="R48" s="5">
        <f t="shared" si="9"/>
        <v>0.41463315564709896</v>
      </c>
      <c r="S48" s="2">
        <v>0</v>
      </c>
      <c r="T48" s="2">
        <v>0</v>
      </c>
    </row>
    <row r="49" spans="1:20" ht="20.25" customHeight="1">
      <c r="A49" s="3" t="s">
        <v>163</v>
      </c>
      <c r="B49" s="3" t="s">
        <v>167</v>
      </c>
      <c r="C49" s="1"/>
      <c r="D49" s="2"/>
      <c r="E49" s="2"/>
      <c r="F49" s="3" t="s">
        <v>146</v>
      </c>
      <c r="G49" s="4">
        <f t="shared" si="6"/>
        <v>13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4</v>
      </c>
      <c r="O49" s="2">
        <v>9</v>
      </c>
      <c r="P49" s="2">
        <f t="shared" si="7"/>
        <v>13</v>
      </c>
      <c r="Q49" s="5">
        <f t="shared" si="8"/>
        <v>3.8461538461538463</v>
      </c>
      <c r="R49" s="5">
        <f t="shared" si="9"/>
        <v>0.23076923076923184</v>
      </c>
      <c r="S49" s="2">
        <v>0</v>
      </c>
      <c r="T49" s="2">
        <v>0</v>
      </c>
    </row>
    <row r="50" spans="1:20" ht="20.25" customHeight="1">
      <c r="A50" s="3" t="s">
        <v>164</v>
      </c>
      <c r="B50" s="3" t="s">
        <v>168</v>
      </c>
      <c r="C50" s="1"/>
      <c r="D50" s="2"/>
      <c r="E50" s="2"/>
      <c r="F50" s="3" t="s">
        <v>146</v>
      </c>
      <c r="G50" s="4">
        <f t="shared" si="6"/>
        <v>13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2</v>
      </c>
      <c r="O50" s="2">
        <v>9</v>
      </c>
      <c r="P50" s="2">
        <f t="shared" si="7"/>
        <v>13</v>
      </c>
      <c r="Q50" s="5">
        <f t="shared" si="8"/>
        <v>3.730769230769231</v>
      </c>
      <c r="R50" s="5">
        <f t="shared" si="9"/>
        <v>0.46473253744594545</v>
      </c>
      <c r="S50" s="2">
        <v>0</v>
      </c>
      <c r="T50" s="2">
        <v>0</v>
      </c>
    </row>
    <row r="51" spans="1:20" ht="20.25" customHeight="1">
      <c r="A51" s="3" t="s">
        <v>165</v>
      </c>
      <c r="B51" s="3" t="s">
        <v>169</v>
      </c>
      <c r="C51" s="1"/>
      <c r="D51" s="2"/>
      <c r="E51" s="2"/>
      <c r="F51" s="3"/>
      <c r="G51" s="4">
        <f t="shared" si="6"/>
        <v>13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4</v>
      </c>
      <c r="O51" s="2">
        <v>9</v>
      </c>
      <c r="P51" s="2">
        <f>SUM(H51:O51)</f>
        <v>13</v>
      </c>
      <c r="Q51" s="5">
        <f>(1*I51+1.5*J51+2*K51+2.5*L51+3*M51+3.5*N51+4*O51)/P51</f>
        <v>3.8461538461538463</v>
      </c>
      <c r="R51" s="5">
        <f>SQRT((H51*0^2+I51*1^2+J51*1.5^2+K51*2^2+L51*2.5^2+M51*3^2+N51*3.5^2+O51*4^2)/P51-Q51^2)</f>
        <v>0.23076923076923184</v>
      </c>
      <c r="S51" s="2">
        <v>0</v>
      </c>
      <c r="T51" s="2">
        <v>0</v>
      </c>
    </row>
    <row r="52" spans="1:20" ht="20.25" customHeight="1">
      <c r="A52" s="3" t="s">
        <v>166</v>
      </c>
      <c r="B52" s="3" t="s">
        <v>170</v>
      </c>
      <c r="C52" s="1"/>
      <c r="D52" s="2"/>
      <c r="E52" s="2"/>
      <c r="F52" s="3"/>
      <c r="G52" s="4">
        <f t="shared" si="6"/>
        <v>13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2">
        <v>3</v>
      </c>
      <c r="O52" s="2">
        <v>8</v>
      </c>
      <c r="P52" s="2">
        <f>SUM(H52:O52)</f>
        <v>13</v>
      </c>
      <c r="Q52" s="5">
        <f>(1*I52+1.5*J52+2*K52+2.5*L52+3*M52+3.5*N52+4*O52)/P52</f>
        <v>3.6538461538461537</v>
      </c>
      <c r="R52" s="5">
        <f>SQRT((H52*0^2+I52*1^2+J52*1.5^2+K52*2^2+L52*2.5^2+M52*3^2+N52*3.5^2+O52*4^2)/P52-Q52^2)</f>
        <v>0.5329387100211944</v>
      </c>
      <c r="S52" s="2">
        <v>0</v>
      </c>
      <c r="T52" s="2">
        <v>0</v>
      </c>
    </row>
    <row r="53" spans="1:20" ht="20.25" customHeight="1">
      <c r="A53" s="3" t="s">
        <v>110</v>
      </c>
      <c r="B53" s="9" t="s">
        <v>111</v>
      </c>
      <c r="C53" s="1"/>
      <c r="D53" s="2"/>
      <c r="E53" s="2"/>
      <c r="F53" s="3" t="s">
        <v>146</v>
      </c>
      <c r="G53" s="4">
        <f t="shared" si="6"/>
        <v>296</v>
      </c>
      <c r="H53" s="2">
        <v>0</v>
      </c>
      <c r="I53" s="2">
        <v>0</v>
      </c>
      <c r="J53" s="2">
        <v>0</v>
      </c>
      <c r="K53" s="2">
        <v>4</v>
      </c>
      <c r="L53" s="2">
        <v>2</v>
      </c>
      <c r="M53" s="2">
        <v>101</v>
      </c>
      <c r="N53" s="2">
        <v>39</v>
      </c>
      <c r="O53" s="2">
        <v>144</v>
      </c>
      <c r="P53" s="2">
        <f>SUM(H53:O53)</f>
        <v>290</v>
      </c>
      <c r="Q53" s="5">
        <f>(1*I53+1.5*J53+2*K53+2.5*L53+3*M53+3.5*N53+4*O53)/P53</f>
        <v>3.546551724137931</v>
      </c>
      <c r="R53" s="5">
        <f>SQRT((H53*0^2+I53*1^2+J53*1.5^2+K53*2^2+L53*2.5^2+M53*3^2+N53*3.5^2+O53*4^2)/P53-Q53^2)</f>
        <v>0.4969616363606629</v>
      </c>
      <c r="S53" s="2">
        <v>6</v>
      </c>
      <c r="T53" s="2">
        <v>0</v>
      </c>
    </row>
    <row r="54" spans="1:20" ht="20.25" customHeight="1">
      <c r="A54" s="3" t="s">
        <v>99</v>
      </c>
      <c r="B54" s="9" t="s">
        <v>61</v>
      </c>
      <c r="C54" s="1"/>
      <c r="D54" s="2"/>
      <c r="E54" s="2"/>
      <c r="F54" s="3" t="s">
        <v>147</v>
      </c>
      <c r="G54" s="4">
        <f t="shared" si="6"/>
        <v>297</v>
      </c>
      <c r="H54" s="4">
        <v>0</v>
      </c>
      <c r="I54" s="4">
        <v>0</v>
      </c>
      <c r="J54" s="4">
        <v>1</v>
      </c>
      <c r="K54" s="4">
        <v>5</v>
      </c>
      <c r="L54" s="4">
        <v>7</v>
      </c>
      <c r="M54" s="4">
        <v>20</v>
      </c>
      <c r="N54" s="4">
        <v>36</v>
      </c>
      <c r="O54" s="4">
        <v>227</v>
      </c>
      <c r="P54" s="2">
        <f t="shared" si="7"/>
        <v>296</v>
      </c>
      <c r="Q54" s="5">
        <f t="shared" si="8"/>
        <v>3.793918918918919</v>
      </c>
      <c r="R54" s="5">
        <f t="shared" si="9"/>
        <v>0.4442920806016207</v>
      </c>
      <c r="S54" s="2">
        <v>1</v>
      </c>
      <c r="T54" s="2">
        <v>0</v>
      </c>
    </row>
    <row r="55" spans="1:20" ht="20.25" customHeight="1">
      <c r="A55" s="3" t="s">
        <v>171</v>
      </c>
      <c r="B55" s="9" t="s">
        <v>62</v>
      </c>
      <c r="C55" s="1"/>
      <c r="D55" s="2"/>
      <c r="E55" s="2"/>
      <c r="F55" s="3" t="s">
        <v>147</v>
      </c>
      <c r="G55" s="4">
        <f t="shared" si="6"/>
        <v>295</v>
      </c>
      <c r="H55" s="4">
        <v>9</v>
      </c>
      <c r="I55" s="4">
        <v>12</v>
      </c>
      <c r="J55" s="4">
        <v>17</v>
      </c>
      <c r="K55" s="4">
        <v>21</v>
      </c>
      <c r="L55" s="4">
        <v>34</v>
      </c>
      <c r="M55" s="4">
        <v>57</v>
      </c>
      <c r="N55" s="4">
        <v>63</v>
      </c>
      <c r="O55" s="4">
        <v>82</v>
      </c>
      <c r="P55" s="2">
        <f t="shared" si="7"/>
        <v>295</v>
      </c>
      <c r="Q55" s="5">
        <f t="shared" si="8"/>
        <v>2.9966101694915253</v>
      </c>
      <c r="R55" s="5">
        <f t="shared" si="9"/>
        <v>0.999146432608798</v>
      </c>
      <c r="S55" s="2">
        <v>0</v>
      </c>
      <c r="T55" s="2">
        <v>0</v>
      </c>
    </row>
    <row r="56" spans="1:20" ht="20.25" customHeight="1">
      <c r="A56" s="3" t="s">
        <v>172</v>
      </c>
      <c r="B56" s="9" t="s">
        <v>29</v>
      </c>
      <c r="C56" s="1"/>
      <c r="D56" s="2"/>
      <c r="E56" s="2"/>
      <c r="F56" s="3" t="s">
        <v>147</v>
      </c>
      <c r="G56" s="4">
        <f t="shared" si="6"/>
        <v>41</v>
      </c>
      <c r="H56" s="4">
        <v>0</v>
      </c>
      <c r="I56" s="4">
        <v>0</v>
      </c>
      <c r="J56" s="4">
        <v>0</v>
      </c>
      <c r="K56" s="4">
        <v>4</v>
      </c>
      <c r="L56" s="4">
        <v>5</v>
      </c>
      <c r="M56" s="4">
        <v>16</v>
      </c>
      <c r="N56" s="4">
        <v>6</v>
      </c>
      <c r="O56" s="4">
        <v>10</v>
      </c>
      <c r="P56" s="2">
        <f t="shared" si="7"/>
        <v>41</v>
      </c>
      <c r="Q56" s="5">
        <f t="shared" si="8"/>
        <v>3.158536585365854</v>
      </c>
      <c r="R56" s="5">
        <f t="shared" si="9"/>
        <v>0.6191952329163949</v>
      </c>
      <c r="S56" s="2">
        <v>0</v>
      </c>
      <c r="T56" s="2">
        <v>0</v>
      </c>
    </row>
    <row r="57" spans="1:20" ht="20.25" customHeight="1">
      <c r="A57" s="3" t="s">
        <v>100</v>
      </c>
      <c r="B57" s="9" t="s">
        <v>63</v>
      </c>
      <c r="C57" s="1"/>
      <c r="D57" s="2"/>
      <c r="E57" s="2"/>
      <c r="F57" s="3" t="s">
        <v>25</v>
      </c>
      <c r="G57" s="4">
        <f t="shared" si="6"/>
        <v>106</v>
      </c>
      <c r="H57" s="4">
        <v>23</v>
      </c>
      <c r="I57" s="4">
        <v>28</v>
      </c>
      <c r="J57" s="4">
        <v>10</v>
      </c>
      <c r="K57" s="4">
        <v>21</v>
      </c>
      <c r="L57" s="4">
        <v>11</v>
      </c>
      <c r="M57" s="4">
        <v>4</v>
      </c>
      <c r="N57" s="4">
        <v>5</v>
      </c>
      <c r="O57" s="4">
        <v>3</v>
      </c>
      <c r="P57" s="2">
        <f t="shared" si="7"/>
        <v>105</v>
      </c>
      <c r="Q57" s="5">
        <f t="shared" si="8"/>
        <v>1.4666666666666666</v>
      </c>
      <c r="R57" s="5">
        <f t="shared" si="9"/>
        <v>1.0807111121555606</v>
      </c>
      <c r="S57" s="2">
        <v>1</v>
      </c>
      <c r="T57" s="2">
        <v>0</v>
      </c>
    </row>
    <row r="58" spans="1:20" ht="20.25" customHeight="1">
      <c r="A58" s="3" t="s">
        <v>101</v>
      </c>
      <c r="B58" s="9" t="s">
        <v>26</v>
      </c>
      <c r="C58" s="1"/>
      <c r="D58" s="2"/>
      <c r="E58" s="2"/>
      <c r="F58" s="3" t="s">
        <v>25</v>
      </c>
      <c r="G58" s="4">
        <f t="shared" si="6"/>
        <v>147</v>
      </c>
      <c r="H58" s="4">
        <v>13</v>
      </c>
      <c r="I58" s="4">
        <v>18</v>
      </c>
      <c r="J58" s="4">
        <v>23</v>
      </c>
      <c r="K58" s="4">
        <v>27</v>
      </c>
      <c r="L58" s="4">
        <v>18</v>
      </c>
      <c r="M58" s="4">
        <v>15</v>
      </c>
      <c r="N58" s="4">
        <v>10</v>
      </c>
      <c r="O58" s="4">
        <v>23</v>
      </c>
      <c r="P58" s="2">
        <f t="shared" si="7"/>
        <v>147</v>
      </c>
      <c r="Q58" s="5">
        <f t="shared" si="8"/>
        <v>2.2006802721088436</v>
      </c>
      <c r="R58" s="5">
        <f t="shared" si="9"/>
        <v>1.1775390340390588</v>
      </c>
      <c r="S58" s="2">
        <v>0</v>
      </c>
      <c r="T58" s="2">
        <v>0</v>
      </c>
    </row>
    <row r="59" spans="1:20" ht="20.25" customHeight="1">
      <c r="A59" s="3" t="s">
        <v>102</v>
      </c>
      <c r="B59" s="3" t="s">
        <v>112</v>
      </c>
      <c r="C59" s="1"/>
      <c r="D59" s="2"/>
      <c r="E59" s="2"/>
      <c r="F59" s="3" t="s">
        <v>25</v>
      </c>
      <c r="G59" s="4">
        <f t="shared" si="6"/>
        <v>296</v>
      </c>
      <c r="H59" s="4">
        <v>3</v>
      </c>
      <c r="I59" s="4">
        <v>26</v>
      </c>
      <c r="J59" s="4">
        <v>44</v>
      </c>
      <c r="K59" s="4">
        <v>76</v>
      </c>
      <c r="L59" s="4">
        <v>66</v>
      </c>
      <c r="M59" s="4">
        <v>47</v>
      </c>
      <c r="N59" s="4">
        <v>23</v>
      </c>
      <c r="O59" s="4">
        <v>11</v>
      </c>
      <c r="P59" s="2">
        <f t="shared" si="7"/>
        <v>296</v>
      </c>
      <c r="Q59" s="5">
        <f t="shared" si="8"/>
        <v>2.2787162162162162</v>
      </c>
      <c r="R59" s="5">
        <f t="shared" si="9"/>
        <v>0.7911160269615403</v>
      </c>
      <c r="S59" s="2">
        <v>0</v>
      </c>
      <c r="T59" s="2">
        <v>0</v>
      </c>
    </row>
    <row r="60" spans="1:20" ht="20.25" customHeight="1">
      <c r="A60" s="3"/>
      <c r="B60" s="3"/>
      <c r="C60" s="1"/>
      <c r="D60" s="2"/>
      <c r="E60" s="2"/>
      <c r="F60" s="3"/>
      <c r="G60" s="4"/>
      <c r="H60" s="4"/>
      <c r="I60" s="4"/>
      <c r="J60" s="4"/>
      <c r="K60" s="4"/>
      <c r="L60" s="4"/>
      <c r="M60" s="4"/>
      <c r="N60" s="4"/>
      <c r="O60" s="4"/>
      <c r="P60" s="2"/>
      <c r="Q60" s="5"/>
      <c r="R60" s="5"/>
      <c r="S60" s="2"/>
      <c r="T60" s="2"/>
    </row>
    <row r="61" spans="1:20" ht="20.25" customHeight="1">
      <c r="A61" s="3"/>
      <c r="B61" s="2" t="s">
        <v>17</v>
      </c>
      <c r="C61" s="1"/>
      <c r="D61" s="2"/>
      <c r="E61" s="2"/>
      <c r="F61" s="3"/>
      <c r="G61" s="16">
        <f aca="true" t="shared" si="10" ref="G61:O61">SUM(G33:G60)</f>
        <v>4205</v>
      </c>
      <c r="H61" s="4">
        <f t="shared" si="10"/>
        <v>286</v>
      </c>
      <c r="I61" s="4">
        <f t="shared" si="10"/>
        <v>489</v>
      </c>
      <c r="J61" s="4">
        <f t="shared" si="10"/>
        <v>408</v>
      </c>
      <c r="K61" s="4">
        <f t="shared" si="10"/>
        <v>544</v>
      </c>
      <c r="L61" s="4">
        <f t="shared" si="10"/>
        <v>446</v>
      </c>
      <c r="M61" s="4">
        <f t="shared" si="10"/>
        <v>635</v>
      </c>
      <c r="N61" s="4">
        <f t="shared" si="10"/>
        <v>473</v>
      </c>
      <c r="O61" s="4">
        <f t="shared" si="10"/>
        <v>913</v>
      </c>
      <c r="P61" s="16">
        <f>SUM(H61:O61)</f>
        <v>4194</v>
      </c>
      <c r="Q61" s="11">
        <f>(1*I61+1.5*J61+2*K61+2.5*L61+3*M61+3.5*N61+4*O61)/P61</f>
        <v>2.507510729613734</v>
      </c>
      <c r="R61" s="11">
        <f>SQRT((H61*0^2+I61*1^2+J61*1.5^2+K61*2^2+L61*2.5^2+M61*3^2+N61*3.5^2+O61*4^2)/P61-Q61^2)</f>
        <v>1.2077394487492463</v>
      </c>
      <c r="S61" s="4">
        <f>SUM(S33:S60)</f>
        <v>9</v>
      </c>
      <c r="T61" s="4">
        <f>SUM(T33:T60)</f>
        <v>2</v>
      </c>
    </row>
    <row r="62" spans="1:20" ht="20.25" customHeight="1">
      <c r="A62" s="3"/>
      <c r="B62" s="2" t="s">
        <v>18</v>
      </c>
      <c r="C62" s="3"/>
      <c r="D62" s="3"/>
      <c r="E62" s="3"/>
      <c r="F62" s="3"/>
      <c r="G62" s="1">
        <f>G61*100/$G$61</f>
        <v>100</v>
      </c>
      <c r="H62" s="1">
        <f aca="true" t="shared" si="11" ref="H62:P62">H61*100/$G$61</f>
        <v>6.801426872770511</v>
      </c>
      <c r="I62" s="1">
        <f t="shared" si="11"/>
        <v>11.629013079667063</v>
      </c>
      <c r="J62" s="1">
        <f t="shared" si="11"/>
        <v>9.702734839476813</v>
      </c>
      <c r="K62" s="1">
        <f t="shared" si="11"/>
        <v>12.936979785969084</v>
      </c>
      <c r="L62" s="1">
        <f t="shared" si="11"/>
        <v>10.606420927467301</v>
      </c>
      <c r="M62" s="1">
        <f t="shared" si="11"/>
        <v>15.101070154577883</v>
      </c>
      <c r="N62" s="1">
        <f t="shared" si="11"/>
        <v>11.248513674197383</v>
      </c>
      <c r="O62" s="1">
        <f t="shared" si="11"/>
        <v>21.712247324613557</v>
      </c>
      <c r="P62" s="5">
        <f t="shared" si="11"/>
        <v>99.73840665873959</v>
      </c>
      <c r="Q62" s="3"/>
      <c r="R62" s="3"/>
      <c r="S62" s="1">
        <f>S61*100/$G$61</f>
        <v>0.2140309155766944</v>
      </c>
      <c r="T62" s="1">
        <f>T61*100/$G$61</f>
        <v>0.04756242568370987</v>
      </c>
    </row>
    <row r="63" spans="1:20" ht="26.25">
      <c r="A63" s="33" t="s">
        <v>66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23.25">
      <c r="A64" s="34" t="s">
        <v>154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31.5" customHeight="1">
      <c r="A65" s="27" t="s">
        <v>0</v>
      </c>
      <c r="B65" s="27" t="s">
        <v>1</v>
      </c>
      <c r="C65" s="1" t="s">
        <v>2</v>
      </c>
      <c r="D65" s="2" t="s">
        <v>3</v>
      </c>
      <c r="E65" s="2" t="s">
        <v>4</v>
      </c>
      <c r="F65" s="3" t="s">
        <v>5</v>
      </c>
      <c r="G65" s="28" t="s">
        <v>6</v>
      </c>
      <c r="H65" s="30" t="s">
        <v>7</v>
      </c>
      <c r="I65" s="31"/>
      <c r="J65" s="31"/>
      <c r="K65" s="31"/>
      <c r="L65" s="31"/>
      <c r="M65" s="31"/>
      <c r="N65" s="31"/>
      <c r="O65" s="32"/>
      <c r="P65" s="29" t="s">
        <v>8</v>
      </c>
      <c r="Q65" s="26" t="s">
        <v>9</v>
      </c>
      <c r="R65" s="26" t="s">
        <v>10</v>
      </c>
      <c r="S65" s="29" t="s">
        <v>11</v>
      </c>
      <c r="T65" s="29"/>
    </row>
    <row r="66" spans="1:20" ht="21.75">
      <c r="A66" s="27"/>
      <c r="B66" s="27"/>
      <c r="C66" s="1"/>
      <c r="D66" s="2"/>
      <c r="E66" s="2"/>
      <c r="F66" s="3"/>
      <c r="G66" s="28"/>
      <c r="H66" s="2">
        <v>0</v>
      </c>
      <c r="I66" s="2">
        <v>1</v>
      </c>
      <c r="J66" s="2">
        <v>1.5</v>
      </c>
      <c r="K66" s="2">
        <v>2</v>
      </c>
      <c r="L66" s="2">
        <v>2.5</v>
      </c>
      <c r="M66" s="2">
        <v>3</v>
      </c>
      <c r="N66" s="2">
        <v>3.5</v>
      </c>
      <c r="O66" s="2">
        <v>4</v>
      </c>
      <c r="P66" s="29"/>
      <c r="Q66" s="26"/>
      <c r="R66" s="26"/>
      <c r="S66" s="2" t="s">
        <v>12</v>
      </c>
      <c r="T66" s="2" t="s">
        <v>13</v>
      </c>
    </row>
    <row r="67" spans="1:20" ht="20.25" customHeight="1">
      <c r="A67" s="3" t="s">
        <v>113</v>
      </c>
      <c r="B67" s="3" t="s">
        <v>129</v>
      </c>
      <c r="C67" s="1">
        <v>1</v>
      </c>
      <c r="D67" s="2">
        <v>1</v>
      </c>
      <c r="E67" s="2">
        <v>3</v>
      </c>
      <c r="F67" s="3" t="s">
        <v>21</v>
      </c>
      <c r="G67" s="4">
        <f aca="true" t="shared" si="12" ref="G67:G88">SUM(H67:O67,S67:T67)</f>
        <v>247</v>
      </c>
      <c r="H67" s="2">
        <v>6</v>
      </c>
      <c r="I67" s="2">
        <v>7</v>
      </c>
      <c r="J67" s="2">
        <v>22</v>
      </c>
      <c r="K67" s="2">
        <v>65</v>
      </c>
      <c r="L67" s="2">
        <v>71</v>
      </c>
      <c r="M67" s="2">
        <v>56</v>
      </c>
      <c r="N67" s="2">
        <v>16</v>
      </c>
      <c r="O67" s="2">
        <v>4</v>
      </c>
      <c r="P67" s="2">
        <f>SUM(H67:O67)</f>
        <v>247</v>
      </c>
      <c r="Q67" s="5">
        <f>(1*I67+1.5*J67+2*K67+2.5*L67+3*M67+3.5*N67+4*O67)/P67</f>
        <v>2.3785425101214575</v>
      </c>
      <c r="R67" s="5">
        <f>SQRT((H67*0^2+I67*1^2+J67*1.5^2+K67*2^2+L67*2.5^2+M67*3^2+N67*3.5^2+O67*4^2)/P67-Q67^2)</f>
        <v>0.7166506534735488</v>
      </c>
      <c r="S67" s="2">
        <v>0</v>
      </c>
      <c r="T67" s="2">
        <v>0</v>
      </c>
    </row>
    <row r="68" spans="1:20" ht="20.25" customHeight="1">
      <c r="A68" s="3" t="s">
        <v>173</v>
      </c>
      <c r="B68" s="3" t="s">
        <v>174</v>
      </c>
      <c r="C68" s="1">
        <v>1</v>
      </c>
      <c r="D68" s="2">
        <v>1</v>
      </c>
      <c r="E68" s="2">
        <v>3</v>
      </c>
      <c r="F68" s="3" t="s">
        <v>21</v>
      </c>
      <c r="G68" s="4">
        <f t="shared" si="12"/>
        <v>57</v>
      </c>
      <c r="H68" s="2">
        <v>0</v>
      </c>
      <c r="I68" s="2">
        <v>8</v>
      </c>
      <c r="J68" s="2">
        <v>4</v>
      </c>
      <c r="K68" s="2">
        <v>10</v>
      </c>
      <c r="L68" s="2">
        <v>1</v>
      </c>
      <c r="M68" s="2">
        <v>21</v>
      </c>
      <c r="N68" s="2">
        <v>2</v>
      </c>
      <c r="O68" s="2">
        <v>11</v>
      </c>
      <c r="P68" s="2">
        <f aca="true" t="shared" si="13" ref="P68:P88">SUM(H68:O68)</f>
        <v>57</v>
      </c>
      <c r="Q68" s="5">
        <f aca="true" t="shared" si="14" ref="Q68:Q88">(1*I68+1.5*J68+2*K68+2.5*L68+3*M68+3.5*N68+4*O68)/P68</f>
        <v>2.6403508771929824</v>
      </c>
      <c r="R68" s="5">
        <f aca="true" t="shared" si="15" ref="R68:R88">SQRT((H68*0^2+I68*1^2+J68*1.5^2+K68*2^2+L68*2.5^2+M68*3^2+N68*3.5^2+O68*4^2)/P68-Q68^2)</f>
        <v>0.985662062497385</v>
      </c>
      <c r="S68" s="2">
        <v>0</v>
      </c>
      <c r="T68" s="2">
        <v>0</v>
      </c>
    </row>
    <row r="69" spans="1:20" ht="20.25" customHeight="1">
      <c r="A69" s="3" t="s">
        <v>114</v>
      </c>
      <c r="B69" s="3" t="s">
        <v>130</v>
      </c>
      <c r="C69" s="1">
        <v>1</v>
      </c>
      <c r="D69" s="2">
        <v>2</v>
      </c>
      <c r="E69" s="2" t="s">
        <v>14</v>
      </c>
      <c r="F69" s="3" t="s">
        <v>145</v>
      </c>
      <c r="G69" s="4">
        <f t="shared" si="12"/>
        <v>119</v>
      </c>
      <c r="H69" s="2">
        <v>0</v>
      </c>
      <c r="I69" s="2">
        <v>18</v>
      </c>
      <c r="J69" s="2">
        <v>13</v>
      </c>
      <c r="K69" s="2">
        <v>41</v>
      </c>
      <c r="L69" s="2">
        <v>12</v>
      </c>
      <c r="M69" s="2">
        <v>17</v>
      </c>
      <c r="N69" s="2">
        <v>12</v>
      </c>
      <c r="O69" s="2">
        <v>6</v>
      </c>
      <c r="P69" s="2">
        <f t="shared" si="13"/>
        <v>119</v>
      </c>
      <c r="Q69" s="5">
        <f t="shared" si="14"/>
        <v>2.2394957983193278</v>
      </c>
      <c r="R69" s="5">
        <f t="shared" si="15"/>
        <v>0.8472613803431627</v>
      </c>
      <c r="S69" s="2">
        <v>0</v>
      </c>
      <c r="T69" s="2">
        <v>0</v>
      </c>
    </row>
    <row r="70" spans="1:20" ht="20.25" customHeight="1">
      <c r="A70" s="3" t="s">
        <v>115</v>
      </c>
      <c r="B70" s="3" t="s">
        <v>131</v>
      </c>
      <c r="C70" s="1">
        <v>1</v>
      </c>
      <c r="D70" s="2">
        <v>4</v>
      </c>
      <c r="E70" s="2">
        <v>2</v>
      </c>
      <c r="F70" s="3" t="s">
        <v>145</v>
      </c>
      <c r="G70" s="4">
        <f t="shared" si="12"/>
        <v>60</v>
      </c>
      <c r="H70" s="2">
        <v>0</v>
      </c>
      <c r="I70" s="2">
        <v>25</v>
      </c>
      <c r="J70" s="2">
        <v>15</v>
      </c>
      <c r="K70" s="2">
        <v>9</v>
      </c>
      <c r="L70" s="2">
        <v>6</v>
      </c>
      <c r="M70" s="2">
        <v>5</v>
      </c>
      <c r="N70" s="2">
        <v>0</v>
      </c>
      <c r="O70" s="2">
        <v>0</v>
      </c>
      <c r="P70" s="2">
        <f t="shared" si="13"/>
        <v>60</v>
      </c>
      <c r="Q70" s="5">
        <f t="shared" si="14"/>
        <v>1.5916666666666666</v>
      </c>
      <c r="R70" s="5">
        <f t="shared" si="15"/>
        <v>0.6486631551806293</v>
      </c>
      <c r="S70" s="2">
        <v>0</v>
      </c>
      <c r="T70" s="2">
        <v>0</v>
      </c>
    </row>
    <row r="71" spans="1:20" ht="20.25" customHeight="1">
      <c r="A71" s="3" t="s">
        <v>175</v>
      </c>
      <c r="B71" s="3" t="s">
        <v>143</v>
      </c>
      <c r="C71" s="1">
        <v>1</v>
      </c>
      <c r="D71" s="2">
        <v>4</v>
      </c>
      <c r="E71" s="2">
        <v>2</v>
      </c>
      <c r="F71" s="3" t="s">
        <v>24</v>
      </c>
      <c r="G71" s="4">
        <f t="shared" si="12"/>
        <v>247</v>
      </c>
      <c r="H71" s="2">
        <v>7</v>
      </c>
      <c r="I71" s="2">
        <v>8</v>
      </c>
      <c r="J71" s="2">
        <v>24</v>
      </c>
      <c r="K71" s="2">
        <v>34</v>
      </c>
      <c r="L71" s="2">
        <v>51</v>
      </c>
      <c r="M71" s="2">
        <v>47</v>
      </c>
      <c r="N71" s="2">
        <v>38</v>
      </c>
      <c r="O71" s="2">
        <v>38</v>
      </c>
      <c r="P71" s="2">
        <f t="shared" si="13"/>
        <v>247</v>
      </c>
      <c r="Q71" s="5">
        <f t="shared" si="14"/>
        <v>2.694331983805668</v>
      </c>
      <c r="R71" s="5">
        <f t="shared" si="15"/>
        <v>0.9441318115819437</v>
      </c>
      <c r="S71" s="2">
        <v>0</v>
      </c>
      <c r="T71" s="2">
        <v>0</v>
      </c>
    </row>
    <row r="72" spans="1:20" ht="20.25" customHeight="1">
      <c r="A72" s="3" t="s">
        <v>116</v>
      </c>
      <c r="B72" s="3" t="s">
        <v>132</v>
      </c>
      <c r="C72" s="1">
        <v>1</v>
      </c>
      <c r="D72" s="2">
        <v>4</v>
      </c>
      <c r="E72" s="2">
        <v>2</v>
      </c>
      <c r="F72" s="3" t="s">
        <v>24</v>
      </c>
      <c r="G72" s="4">
        <f t="shared" si="12"/>
        <v>119</v>
      </c>
      <c r="H72" s="2">
        <v>2</v>
      </c>
      <c r="I72" s="2">
        <v>2</v>
      </c>
      <c r="J72" s="2">
        <v>1</v>
      </c>
      <c r="K72" s="2">
        <v>0</v>
      </c>
      <c r="L72" s="2">
        <v>10</v>
      </c>
      <c r="M72" s="2">
        <v>22</v>
      </c>
      <c r="N72" s="2">
        <v>34</v>
      </c>
      <c r="O72" s="2">
        <v>48</v>
      </c>
      <c r="P72" s="2">
        <f t="shared" si="13"/>
        <v>119</v>
      </c>
      <c r="Q72" s="5">
        <f t="shared" si="14"/>
        <v>3.407563025210084</v>
      </c>
      <c r="R72" s="5">
        <f t="shared" si="15"/>
        <v>0.753050899868349</v>
      </c>
      <c r="S72" s="2">
        <v>0</v>
      </c>
      <c r="T72" s="2">
        <v>0</v>
      </c>
    </row>
    <row r="73" spans="1:20" ht="20.25" customHeight="1">
      <c r="A73" s="3" t="s">
        <v>117</v>
      </c>
      <c r="B73" s="3" t="s">
        <v>133</v>
      </c>
      <c r="C73" s="1">
        <v>2</v>
      </c>
      <c r="D73" s="2">
        <v>6</v>
      </c>
      <c r="E73" s="2" t="s">
        <v>16</v>
      </c>
      <c r="F73" s="3" t="s">
        <v>24</v>
      </c>
      <c r="G73" s="4">
        <f t="shared" si="12"/>
        <v>119</v>
      </c>
      <c r="H73" s="2">
        <v>9</v>
      </c>
      <c r="I73" s="2">
        <v>16</v>
      </c>
      <c r="J73" s="2">
        <v>19</v>
      </c>
      <c r="K73" s="2">
        <v>20</v>
      </c>
      <c r="L73" s="2">
        <v>12</v>
      </c>
      <c r="M73" s="2">
        <v>17</v>
      </c>
      <c r="N73" s="2">
        <v>10</v>
      </c>
      <c r="O73" s="2">
        <v>16</v>
      </c>
      <c r="P73" s="2">
        <f t="shared" si="13"/>
        <v>119</v>
      </c>
      <c r="Q73" s="5">
        <f t="shared" si="14"/>
        <v>2.222689075630252</v>
      </c>
      <c r="R73" s="5">
        <f t="shared" si="15"/>
        <v>1.14989491480341</v>
      </c>
      <c r="S73" s="2">
        <v>0</v>
      </c>
      <c r="T73" s="2">
        <v>0</v>
      </c>
    </row>
    <row r="74" spans="1:20" ht="20.25" customHeight="1">
      <c r="A74" s="3" t="s">
        <v>118</v>
      </c>
      <c r="B74" s="3" t="s">
        <v>134</v>
      </c>
      <c r="C74" s="1"/>
      <c r="D74" s="2"/>
      <c r="E74" s="2"/>
      <c r="F74" s="3" t="s">
        <v>24</v>
      </c>
      <c r="G74" s="4">
        <f t="shared" si="12"/>
        <v>119</v>
      </c>
      <c r="H74" s="2">
        <v>26</v>
      </c>
      <c r="I74" s="2">
        <v>22</v>
      </c>
      <c r="J74" s="2">
        <v>28</v>
      </c>
      <c r="K74" s="2">
        <v>28</v>
      </c>
      <c r="L74" s="2">
        <v>7</v>
      </c>
      <c r="M74" s="2">
        <v>5</v>
      </c>
      <c r="N74" s="2">
        <v>3</v>
      </c>
      <c r="O74" s="2">
        <v>0</v>
      </c>
      <c r="P74" s="2">
        <f t="shared" si="13"/>
        <v>119</v>
      </c>
      <c r="Q74" s="5">
        <f t="shared" si="14"/>
        <v>1.3697478991596639</v>
      </c>
      <c r="R74" s="5">
        <f t="shared" si="15"/>
        <v>0.9131674142024193</v>
      </c>
      <c r="S74" s="2">
        <v>0</v>
      </c>
      <c r="T74" s="2">
        <v>0</v>
      </c>
    </row>
    <row r="75" spans="1:20" ht="20.25" customHeight="1">
      <c r="A75" s="3" t="s">
        <v>119</v>
      </c>
      <c r="B75" s="9" t="s">
        <v>56</v>
      </c>
      <c r="C75" s="1"/>
      <c r="D75" s="2"/>
      <c r="E75" s="2"/>
      <c r="F75" s="3" t="s">
        <v>22</v>
      </c>
      <c r="G75" s="4">
        <f t="shared" si="12"/>
        <v>247</v>
      </c>
      <c r="H75" s="2">
        <v>1</v>
      </c>
      <c r="I75" s="2">
        <v>4</v>
      </c>
      <c r="J75" s="2">
        <v>2</v>
      </c>
      <c r="K75" s="2">
        <v>21</v>
      </c>
      <c r="L75" s="2">
        <v>88</v>
      </c>
      <c r="M75" s="2">
        <v>82</v>
      </c>
      <c r="N75" s="2">
        <v>38</v>
      </c>
      <c r="O75" s="2">
        <v>11</v>
      </c>
      <c r="P75" s="2">
        <f t="shared" si="13"/>
        <v>247</v>
      </c>
      <c r="Q75" s="5">
        <f t="shared" si="14"/>
        <v>2.8016194331983804</v>
      </c>
      <c r="R75" s="5">
        <f t="shared" si="15"/>
        <v>0.58065770410712</v>
      </c>
      <c r="S75" s="2">
        <v>0</v>
      </c>
      <c r="T75" s="2">
        <v>0</v>
      </c>
    </row>
    <row r="76" spans="1:20" ht="20.25" customHeight="1">
      <c r="A76" s="3" t="s">
        <v>120</v>
      </c>
      <c r="B76" s="9" t="s">
        <v>135</v>
      </c>
      <c r="C76" s="1"/>
      <c r="D76" s="2"/>
      <c r="E76" s="2"/>
      <c r="F76" s="3" t="s">
        <v>22</v>
      </c>
      <c r="G76" s="4">
        <f t="shared" si="12"/>
        <v>247</v>
      </c>
      <c r="H76" s="2">
        <v>0</v>
      </c>
      <c r="I76" s="2">
        <v>2</v>
      </c>
      <c r="J76" s="2">
        <v>3</v>
      </c>
      <c r="K76" s="2">
        <v>6</v>
      </c>
      <c r="L76" s="2">
        <v>13</v>
      </c>
      <c r="M76" s="2">
        <v>84</v>
      </c>
      <c r="N76" s="2">
        <v>73</v>
      </c>
      <c r="O76" s="2">
        <v>66</v>
      </c>
      <c r="P76" s="2">
        <f t="shared" si="13"/>
        <v>247</v>
      </c>
      <c r="Q76" s="5">
        <f t="shared" si="14"/>
        <v>3.3299595141700404</v>
      </c>
      <c r="R76" s="5">
        <f t="shared" si="15"/>
        <v>0.5739214478658309</v>
      </c>
      <c r="S76" s="2">
        <v>0</v>
      </c>
      <c r="T76" s="2">
        <v>0</v>
      </c>
    </row>
    <row r="77" spans="1:20" ht="20.25" customHeight="1">
      <c r="A77" s="3" t="s">
        <v>121</v>
      </c>
      <c r="B77" s="9" t="s">
        <v>142</v>
      </c>
      <c r="C77" s="1"/>
      <c r="D77" s="2"/>
      <c r="E77" s="2"/>
      <c r="F77" s="3" t="s">
        <v>22</v>
      </c>
      <c r="G77" s="4">
        <f t="shared" si="12"/>
        <v>57</v>
      </c>
      <c r="H77" s="4">
        <v>0</v>
      </c>
      <c r="I77" s="4">
        <v>0</v>
      </c>
      <c r="J77" s="4">
        <v>0</v>
      </c>
      <c r="K77" s="4">
        <v>18</v>
      </c>
      <c r="L77" s="4">
        <v>20</v>
      </c>
      <c r="M77" s="4">
        <v>15</v>
      </c>
      <c r="N77" s="4">
        <v>4</v>
      </c>
      <c r="O77" s="4">
        <v>0</v>
      </c>
      <c r="P77" s="2">
        <f t="shared" si="13"/>
        <v>57</v>
      </c>
      <c r="Q77" s="5">
        <f t="shared" si="14"/>
        <v>2.543859649122807</v>
      </c>
      <c r="R77" s="5">
        <f t="shared" si="15"/>
        <v>0.4615068925602079</v>
      </c>
      <c r="S77" s="2">
        <v>0</v>
      </c>
      <c r="T77" s="2">
        <v>0</v>
      </c>
    </row>
    <row r="78" spans="1:20" ht="20.25" customHeight="1">
      <c r="A78" s="3" t="s">
        <v>122</v>
      </c>
      <c r="B78" s="9" t="s">
        <v>59</v>
      </c>
      <c r="C78" s="1"/>
      <c r="D78" s="2"/>
      <c r="E78" s="2"/>
      <c r="F78" s="3" t="s">
        <v>23</v>
      </c>
      <c r="G78" s="4">
        <f t="shared" si="12"/>
        <v>247</v>
      </c>
      <c r="H78" s="4">
        <v>0</v>
      </c>
      <c r="I78" s="4">
        <v>0</v>
      </c>
      <c r="J78" s="4">
        <v>1</v>
      </c>
      <c r="K78" s="4">
        <v>13</v>
      </c>
      <c r="L78" s="4">
        <v>26</v>
      </c>
      <c r="M78" s="4">
        <v>98</v>
      </c>
      <c r="N78" s="4">
        <v>80</v>
      </c>
      <c r="O78" s="4">
        <v>29</v>
      </c>
      <c r="P78" s="2">
        <f t="shared" si="13"/>
        <v>247</v>
      </c>
      <c r="Q78" s="5">
        <f t="shared" si="14"/>
        <v>3.168016194331984</v>
      </c>
      <c r="R78" s="5">
        <f t="shared" si="15"/>
        <v>0.5081415210408992</v>
      </c>
      <c r="S78" s="2">
        <v>0</v>
      </c>
      <c r="T78" s="2">
        <v>0</v>
      </c>
    </row>
    <row r="79" spans="1:20" ht="20.25" customHeight="1">
      <c r="A79" s="3" t="s">
        <v>123</v>
      </c>
      <c r="B79" s="9" t="s">
        <v>136</v>
      </c>
      <c r="C79" s="1"/>
      <c r="D79" s="2"/>
      <c r="E79" s="2"/>
      <c r="F79" s="3" t="s">
        <v>23</v>
      </c>
      <c r="G79" s="4">
        <f t="shared" si="12"/>
        <v>247</v>
      </c>
      <c r="H79" s="4">
        <v>0</v>
      </c>
      <c r="I79" s="4">
        <v>1</v>
      </c>
      <c r="J79" s="4">
        <v>0</v>
      </c>
      <c r="K79" s="4">
        <v>8</v>
      </c>
      <c r="L79" s="4">
        <v>10</v>
      </c>
      <c r="M79" s="4">
        <v>14</v>
      </c>
      <c r="N79" s="4">
        <v>23</v>
      </c>
      <c r="O79" s="4">
        <v>191</v>
      </c>
      <c r="P79" s="2">
        <f t="shared" si="13"/>
        <v>247</v>
      </c>
      <c r="Q79" s="5">
        <f t="shared" si="14"/>
        <v>3.7591093117408905</v>
      </c>
      <c r="R79" s="5">
        <f t="shared" si="15"/>
        <v>0.5282198507468355</v>
      </c>
      <c r="S79" s="2">
        <v>0</v>
      </c>
      <c r="T79" s="2">
        <v>0</v>
      </c>
    </row>
    <row r="80" spans="1:20" ht="20.25" customHeight="1">
      <c r="A80" s="3" t="s">
        <v>124</v>
      </c>
      <c r="B80" s="9" t="s">
        <v>141</v>
      </c>
      <c r="C80" s="1"/>
      <c r="D80" s="2"/>
      <c r="E80" s="2"/>
      <c r="F80" s="3" t="s">
        <v>146</v>
      </c>
      <c r="G80" s="4">
        <f t="shared" si="12"/>
        <v>11</v>
      </c>
      <c r="H80" s="4">
        <v>0</v>
      </c>
      <c r="I80" s="4">
        <v>0</v>
      </c>
      <c r="J80" s="4">
        <v>2</v>
      </c>
      <c r="K80" s="4">
        <v>0</v>
      </c>
      <c r="L80" s="4">
        <v>0</v>
      </c>
      <c r="M80" s="4">
        <v>0</v>
      </c>
      <c r="N80" s="4">
        <v>0</v>
      </c>
      <c r="O80" s="4">
        <v>9</v>
      </c>
      <c r="P80" s="2">
        <f t="shared" si="13"/>
        <v>11</v>
      </c>
      <c r="Q80" s="5">
        <f t="shared" si="14"/>
        <v>3.5454545454545454</v>
      </c>
      <c r="R80" s="5">
        <f t="shared" si="15"/>
        <v>0.9642365197998373</v>
      </c>
      <c r="S80" s="2">
        <v>0</v>
      </c>
      <c r="T80" s="2">
        <v>0</v>
      </c>
    </row>
    <row r="81" spans="1:20" ht="20.25" customHeight="1">
      <c r="A81" s="3" t="s">
        <v>176</v>
      </c>
      <c r="B81" s="9" t="s">
        <v>177</v>
      </c>
      <c r="C81" s="1"/>
      <c r="D81" s="2"/>
      <c r="E81" s="2"/>
      <c r="F81" s="3" t="s">
        <v>146</v>
      </c>
      <c r="G81" s="4">
        <f t="shared" si="12"/>
        <v>11</v>
      </c>
      <c r="H81" s="4">
        <v>0</v>
      </c>
      <c r="I81" s="4">
        <v>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9</v>
      </c>
      <c r="P81" s="2">
        <f t="shared" si="13"/>
        <v>11</v>
      </c>
      <c r="Q81" s="5">
        <f t="shared" si="14"/>
        <v>3.4545454545454546</v>
      </c>
      <c r="R81" s="5">
        <f t="shared" si="15"/>
        <v>1.1570838237598051</v>
      </c>
      <c r="S81" s="2">
        <v>0</v>
      </c>
      <c r="T81" s="2">
        <v>0</v>
      </c>
    </row>
    <row r="82" spans="1:20" ht="20.25" customHeight="1">
      <c r="A82" s="3" t="s">
        <v>125</v>
      </c>
      <c r="B82" s="9" t="s">
        <v>144</v>
      </c>
      <c r="C82" s="1"/>
      <c r="D82" s="2"/>
      <c r="E82" s="2"/>
      <c r="F82" s="3" t="s">
        <v>146</v>
      </c>
      <c r="G82" s="4">
        <f t="shared" si="12"/>
        <v>247</v>
      </c>
      <c r="H82" s="4">
        <v>2</v>
      </c>
      <c r="I82" s="4">
        <v>5</v>
      </c>
      <c r="J82" s="4">
        <v>2</v>
      </c>
      <c r="K82" s="4">
        <v>1</v>
      </c>
      <c r="L82" s="4">
        <v>11</v>
      </c>
      <c r="M82" s="4">
        <v>15</v>
      </c>
      <c r="N82" s="4">
        <v>35</v>
      </c>
      <c r="O82" s="4">
        <v>176</v>
      </c>
      <c r="P82" s="2">
        <f t="shared" si="13"/>
        <v>247</v>
      </c>
      <c r="Q82" s="5">
        <f t="shared" si="14"/>
        <v>3.6801619433198383</v>
      </c>
      <c r="R82" s="5">
        <f t="shared" si="15"/>
        <v>0.6874608373748705</v>
      </c>
      <c r="S82" s="2">
        <v>0</v>
      </c>
      <c r="T82" s="2">
        <v>0</v>
      </c>
    </row>
    <row r="83" spans="1:20" ht="20.25" customHeight="1">
      <c r="A83" s="3" t="s">
        <v>126</v>
      </c>
      <c r="B83" s="3" t="s">
        <v>138</v>
      </c>
      <c r="C83" s="1"/>
      <c r="D83" s="2"/>
      <c r="E83" s="2"/>
      <c r="F83" s="3" t="s">
        <v>147</v>
      </c>
      <c r="G83" s="4">
        <f t="shared" si="12"/>
        <v>247</v>
      </c>
      <c r="H83" s="2">
        <v>1</v>
      </c>
      <c r="I83" s="2">
        <v>3</v>
      </c>
      <c r="J83" s="2">
        <v>9</v>
      </c>
      <c r="K83" s="2">
        <v>32</v>
      </c>
      <c r="L83" s="2">
        <v>31</v>
      </c>
      <c r="M83" s="2">
        <v>35</v>
      </c>
      <c r="N83" s="2">
        <v>50</v>
      </c>
      <c r="O83" s="2">
        <v>86</v>
      </c>
      <c r="P83" s="2">
        <f t="shared" si="13"/>
        <v>247</v>
      </c>
      <c r="Q83" s="5">
        <f t="shared" si="14"/>
        <v>3.165991902834008</v>
      </c>
      <c r="R83" s="5">
        <f t="shared" si="15"/>
        <v>0.8361622665289465</v>
      </c>
      <c r="S83" s="2">
        <v>0</v>
      </c>
      <c r="T83" s="2">
        <v>0</v>
      </c>
    </row>
    <row r="84" spans="1:20" ht="20.25" customHeight="1">
      <c r="A84" s="3" t="s">
        <v>178</v>
      </c>
      <c r="B84" s="9" t="s">
        <v>139</v>
      </c>
      <c r="C84" s="1"/>
      <c r="D84" s="2"/>
      <c r="E84" s="2"/>
      <c r="F84" s="3" t="s">
        <v>147</v>
      </c>
      <c r="G84" s="4">
        <f t="shared" si="12"/>
        <v>249</v>
      </c>
      <c r="H84" s="4">
        <v>3</v>
      </c>
      <c r="I84" s="4">
        <v>10</v>
      </c>
      <c r="J84" s="4">
        <v>8</v>
      </c>
      <c r="K84" s="4">
        <v>27</v>
      </c>
      <c r="L84" s="4">
        <v>36</v>
      </c>
      <c r="M84" s="4">
        <v>37</v>
      </c>
      <c r="N84" s="4">
        <v>34</v>
      </c>
      <c r="O84" s="4">
        <v>92</v>
      </c>
      <c r="P84" s="2">
        <f t="shared" si="13"/>
        <v>247</v>
      </c>
      <c r="Q84" s="5">
        <f t="shared" si="14"/>
        <v>3.0931174089068825</v>
      </c>
      <c r="R84" s="5">
        <f t="shared" si="15"/>
        <v>0.9423854210256584</v>
      </c>
      <c r="S84" s="2">
        <v>0</v>
      </c>
      <c r="T84" s="2">
        <v>2</v>
      </c>
    </row>
    <row r="85" spans="1:20" ht="20.25" customHeight="1">
      <c r="A85" s="3" t="s">
        <v>179</v>
      </c>
      <c r="B85" s="9" t="s">
        <v>140</v>
      </c>
      <c r="C85" s="1"/>
      <c r="D85" s="2"/>
      <c r="E85" s="2"/>
      <c r="F85" s="3" t="s">
        <v>147</v>
      </c>
      <c r="G85" s="4">
        <f t="shared" si="12"/>
        <v>33</v>
      </c>
      <c r="H85" s="4">
        <v>0</v>
      </c>
      <c r="I85" s="4">
        <v>1</v>
      </c>
      <c r="J85" s="4">
        <v>2</v>
      </c>
      <c r="K85" s="4">
        <v>6</v>
      </c>
      <c r="L85" s="4">
        <v>8</v>
      </c>
      <c r="M85" s="4">
        <v>7</v>
      </c>
      <c r="N85" s="4">
        <v>5</v>
      </c>
      <c r="O85" s="4">
        <v>4</v>
      </c>
      <c r="P85" s="2">
        <f t="shared" si="13"/>
        <v>33</v>
      </c>
      <c r="Q85" s="5">
        <f t="shared" si="14"/>
        <v>2.742424242424242</v>
      </c>
      <c r="R85" s="5">
        <f t="shared" si="15"/>
        <v>0.7698997585401518</v>
      </c>
      <c r="S85" s="2">
        <v>0</v>
      </c>
      <c r="T85" s="2">
        <v>0</v>
      </c>
    </row>
    <row r="86" spans="1:20" ht="20.25" customHeight="1">
      <c r="A86" s="3" t="s">
        <v>127</v>
      </c>
      <c r="B86" s="9" t="s">
        <v>181</v>
      </c>
      <c r="C86" s="1"/>
      <c r="D86" s="2"/>
      <c r="E86" s="2"/>
      <c r="F86" s="3" t="s">
        <v>25</v>
      </c>
      <c r="G86" s="4">
        <f t="shared" si="12"/>
        <v>117</v>
      </c>
      <c r="H86" s="4">
        <v>11</v>
      </c>
      <c r="I86" s="4">
        <v>22</v>
      </c>
      <c r="J86" s="4">
        <v>22</v>
      </c>
      <c r="K86" s="4">
        <v>28</v>
      </c>
      <c r="L86" s="4">
        <v>16</v>
      </c>
      <c r="M86" s="4">
        <v>9</v>
      </c>
      <c r="N86" s="4">
        <v>3</v>
      </c>
      <c r="O86" s="4">
        <v>6</v>
      </c>
      <c r="P86" s="2">
        <f t="shared" si="13"/>
        <v>117</v>
      </c>
      <c r="Q86" s="5">
        <f t="shared" si="14"/>
        <v>1.8162393162393162</v>
      </c>
      <c r="R86" s="5">
        <f t="shared" si="15"/>
        <v>0.9753331462359623</v>
      </c>
      <c r="S86" s="2">
        <v>0</v>
      </c>
      <c r="T86" s="2">
        <v>0</v>
      </c>
    </row>
    <row r="87" spans="1:20" ht="20.25" customHeight="1">
      <c r="A87" s="3" t="s">
        <v>180</v>
      </c>
      <c r="B87" s="9" t="s">
        <v>182</v>
      </c>
      <c r="C87" s="1"/>
      <c r="D87" s="2"/>
      <c r="E87" s="2"/>
      <c r="F87" s="3"/>
      <c r="G87" s="4">
        <f t="shared" si="12"/>
        <v>117</v>
      </c>
      <c r="H87" s="4">
        <v>2</v>
      </c>
      <c r="I87" s="4">
        <v>11</v>
      </c>
      <c r="J87" s="4">
        <v>14</v>
      </c>
      <c r="K87" s="4">
        <v>28</v>
      </c>
      <c r="L87" s="4">
        <v>25</v>
      </c>
      <c r="M87" s="4">
        <v>22</v>
      </c>
      <c r="N87" s="4">
        <v>7</v>
      </c>
      <c r="O87" s="4">
        <v>8</v>
      </c>
      <c r="P87" s="2">
        <f>SUM(H87:O87)</f>
        <v>117</v>
      </c>
      <c r="Q87" s="5">
        <f>(1*I87+1.5*J87+2*K87+2.5*L87+3*M87+3.5*N87+4*O87)/P87</f>
        <v>2.3333333333333335</v>
      </c>
      <c r="R87" s="5">
        <f>SQRT((H87*0^2+I87*1^2+J87*1.5^2+K87*2^2+L87*2.5^2+M87*3^2+N87*3.5^2+O87*4^2)/P87-Q87^2)</f>
        <v>0.8548504142651099</v>
      </c>
      <c r="S87" s="2">
        <v>0</v>
      </c>
      <c r="T87" s="2">
        <v>0</v>
      </c>
    </row>
    <row r="88" spans="1:20" ht="20.25" customHeight="1">
      <c r="A88" s="3" t="s">
        <v>128</v>
      </c>
      <c r="B88" s="3" t="s">
        <v>137</v>
      </c>
      <c r="C88" s="1">
        <v>1</v>
      </c>
      <c r="D88" s="2">
        <v>3</v>
      </c>
      <c r="E88" s="2" t="s">
        <v>15</v>
      </c>
      <c r="F88" s="3" t="s">
        <v>25</v>
      </c>
      <c r="G88" s="4">
        <f t="shared" si="12"/>
        <v>247</v>
      </c>
      <c r="H88" s="4">
        <v>11</v>
      </c>
      <c r="I88" s="4">
        <v>23</v>
      </c>
      <c r="J88" s="4">
        <v>30</v>
      </c>
      <c r="K88" s="4">
        <v>57</v>
      </c>
      <c r="L88" s="4">
        <v>44</v>
      </c>
      <c r="M88" s="4">
        <v>49</v>
      </c>
      <c r="N88" s="4">
        <v>20</v>
      </c>
      <c r="O88" s="4">
        <v>13</v>
      </c>
      <c r="P88" s="2">
        <f t="shared" si="13"/>
        <v>247</v>
      </c>
      <c r="Q88" s="5">
        <f t="shared" si="14"/>
        <v>2.2712550607287447</v>
      </c>
      <c r="R88" s="5">
        <f t="shared" si="15"/>
        <v>0.9293372130673554</v>
      </c>
      <c r="S88" s="2">
        <v>0</v>
      </c>
      <c r="T88" s="2">
        <v>0</v>
      </c>
    </row>
    <row r="89" spans="1:20" ht="20.25" customHeight="1">
      <c r="A89" s="3"/>
      <c r="B89" s="9"/>
      <c r="C89" s="1"/>
      <c r="D89" s="2"/>
      <c r="E89" s="2"/>
      <c r="F89" s="3"/>
      <c r="G89" s="4"/>
      <c r="H89" s="4"/>
      <c r="I89" s="4"/>
      <c r="J89" s="4"/>
      <c r="K89" s="4"/>
      <c r="L89" s="4"/>
      <c r="M89" s="4"/>
      <c r="N89" s="4"/>
      <c r="O89" s="4"/>
      <c r="P89" s="2"/>
      <c r="Q89" s="5"/>
      <c r="R89" s="5"/>
      <c r="S89" s="2"/>
      <c r="T89" s="2"/>
    </row>
    <row r="90" spans="1:20" ht="20.25" customHeight="1">
      <c r="A90" s="3"/>
      <c r="B90" s="2" t="s">
        <v>17</v>
      </c>
      <c r="C90" s="1"/>
      <c r="D90" s="2"/>
      <c r="E90" s="2"/>
      <c r="F90" s="3"/>
      <c r="G90" s="16">
        <f>SUM(G67:G89)</f>
        <v>3411</v>
      </c>
      <c r="H90" s="4">
        <f>SUM(H67:H89)</f>
        <v>81</v>
      </c>
      <c r="I90" s="4">
        <f>SUM(I67:I89)</f>
        <v>190</v>
      </c>
      <c r="J90" s="4">
        <f aca="true" t="shared" si="16" ref="J90:O90">SUM(J67:J89)</f>
        <v>221</v>
      </c>
      <c r="K90" s="4">
        <f t="shared" si="16"/>
        <v>452</v>
      </c>
      <c r="L90" s="4">
        <f t="shared" si="16"/>
        <v>498</v>
      </c>
      <c r="M90" s="4">
        <f t="shared" si="16"/>
        <v>657</v>
      </c>
      <c r="N90" s="4">
        <f t="shared" si="16"/>
        <v>487</v>
      </c>
      <c r="O90" s="4">
        <f t="shared" si="16"/>
        <v>823</v>
      </c>
      <c r="P90" s="16">
        <f>SUM(P67:P89)</f>
        <v>3409</v>
      </c>
      <c r="Q90" s="10">
        <f>(1*I90+2*K90+3*M90+4*O90)/P90</f>
        <v>1.864769727192725</v>
      </c>
      <c r="R90" s="10">
        <f>SQRT((H90*0^2+I90*1^2+K90*2^2+M90*3^2+O90*4^2)/P90-Q90^2)</f>
        <v>1.644983916911702</v>
      </c>
      <c r="S90" s="4">
        <f>SUM(S67:S89)</f>
        <v>0</v>
      </c>
      <c r="T90" s="4">
        <f>SUM(T67:T89)</f>
        <v>2</v>
      </c>
    </row>
    <row r="91" spans="1:20" ht="20.25" customHeight="1">
      <c r="A91" s="3"/>
      <c r="B91" s="2" t="s">
        <v>18</v>
      </c>
      <c r="C91" s="3"/>
      <c r="D91" s="3"/>
      <c r="E91" s="3"/>
      <c r="F91" s="3"/>
      <c r="G91" s="1">
        <f aca="true" t="shared" si="17" ref="G91:P91">G90*100/$G$90</f>
        <v>100</v>
      </c>
      <c r="H91" s="1">
        <f t="shared" si="17"/>
        <v>2.37467018469657</v>
      </c>
      <c r="I91" s="1">
        <f t="shared" si="17"/>
        <v>5.570214013485781</v>
      </c>
      <c r="J91" s="1">
        <f t="shared" si="17"/>
        <v>6.479038405159777</v>
      </c>
      <c r="K91" s="1">
        <f t="shared" si="17"/>
        <v>13.251245968924069</v>
      </c>
      <c r="L91" s="1">
        <f t="shared" si="17"/>
        <v>14.599824098504838</v>
      </c>
      <c r="M91" s="1">
        <f t="shared" si="17"/>
        <v>19.261213720316622</v>
      </c>
      <c r="N91" s="1">
        <f t="shared" si="17"/>
        <v>14.27733802403987</v>
      </c>
      <c r="O91" s="1">
        <f t="shared" si="17"/>
        <v>24.12782175315157</v>
      </c>
      <c r="P91" s="1">
        <f t="shared" si="17"/>
        <v>99.9413661682791</v>
      </c>
      <c r="Q91" s="18"/>
      <c r="R91" s="18"/>
      <c r="S91" s="1">
        <f>S90*100/$G$90</f>
        <v>0</v>
      </c>
      <c r="T91" s="1">
        <f>T90*100/$G$90</f>
        <v>0.05863383172090296</v>
      </c>
    </row>
    <row r="95" spans="1:20" ht="26.25">
      <c r="A95" s="33" t="s">
        <v>153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23.25">
      <c r="A96" s="34" t="s">
        <v>154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29.25" customHeight="1">
      <c r="A97" s="27"/>
      <c r="B97" s="27" t="s">
        <v>3</v>
      </c>
      <c r="C97" s="1" t="s">
        <v>2</v>
      </c>
      <c r="D97" s="2" t="s">
        <v>3</v>
      </c>
      <c r="E97" s="2" t="s">
        <v>4</v>
      </c>
      <c r="F97" s="3" t="s">
        <v>5</v>
      </c>
      <c r="G97" s="28" t="s">
        <v>6</v>
      </c>
      <c r="H97" s="30" t="s">
        <v>7</v>
      </c>
      <c r="I97" s="31"/>
      <c r="J97" s="31"/>
      <c r="K97" s="31"/>
      <c r="L97" s="31"/>
      <c r="M97" s="31"/>
      <c r="N97" s="31"/>
      <c r="O97" s="32"/>
      <c r="P97" s="29" t="s">
        <v>8</v>
      </c>
      <c r="Q97" s="26" t="s">
        <v>9</v>
      </c>
      <c r="R97" s="26" t="s">
        <v>10</v>
      </c>
      <c r="S97" s="29" t="s">
        <v>11</v>
      </c>
      <c r="T97" s="29"/>
    </row>
    <row r="98" spans="1:20" ht="21.75">
      <c r="A98" s="27"/>
      <c r="B98" s="27"/>
      <c r="C98" s="1"/>
      <c r="D98" s="2"/>
      <c r="E98" s="2"/>
      <c r="F98" s="3"/>
      <c r="G98" s="28"/>
      <c r="H98" s="2">
        <v>0</v>
      </c>
      <c r="I98" s="2">
        <v>1</v>
      </c>
      <c r="J98" s="2"/>
      <c r="K98" s="2">
        <v>2</v>
      </c>
      <c r="L98" s="2"/>
      <c r="M98" s="2">
        <v>3</v>
      </c>
      <c r="N98" s="2"/>
      <c r="O98" s="2">
        <v>4</v>
      </c>
      <c r="P98" s="29"/>
      <c r="Q98" s="26"/>
      <c r="R98" s="26"/>
      <c r="S98" s="2" t="s">
        <v>12</v>
      </c>
      <c r="T98" s="2" t="s">
        <v>13</v>
      </c>
    </row>
    <row r="99" spans="1:20" ht="21.75">
      <c r="A99" s="3"/>
      <c r="B99" s="2" t="s">
        <v>30</v>
      </c>
      <c r="C99" s="1"/>
      <c r="D99" s="2"/>
      <c r="E99" s="2"/>
      <c r="F99" s="3"/>
      <c r="G99" s="4">
        <f>SUM(H99:O99,S99:T99)</f>
        <v>3914</v>
      </c>
      <c r="H99" s="17">
        <v>246</v>
      </c>
      <c r="I99" s="17">
        <v>362</v>
      </c>
      <c r="J99" s="17">
        <v>356</v>
      </c>
      <c r="K99" s="17">
        <v>507</v>
      </c>
      <c r="L99" s="17">
        <v>503</v>
      </c>
      <c r="M99" s="17">
        <v>618</v>
      </c>
      <c r="N99" s="17">
        <v>505</v>
      </c>
      <c r="O99" s="17">
        <v>782</v>
      </c>
      <c r="P99" s="4">
        <f>SUM(H99:O99)</f>
        <v>3879</v>
      </c>
      <c r="Q99" s="5">
        <f>(1*I99+2*K99+3*M99+4*O99)/P99</f>
        <v>1.6390822376901264</v>
      </c>
      <c r="R99" s="5">
        <f>SQRT((H99*0^2+I99*1^2+K99*2^2+M99*3^2+O99*4^2)/P99-Q99^2)</f>
        <v>1.6090357079482362</v>
      </c>
      <c r="S99" s="4">
        <v>35</v>
      </c>
      <c r="T99" s="4">
        <v>0</v>
      </c>
    </row>
    <row r="100" spans="1:20" ht="21.75">
      <c r="A100" s="3"/>
      <c r="B100" s="2" t="s">
        <v>27</v>
      </c>
      <c r="C100" s="1"/>
      <c r="D100" s="2"/>
      <c r="E100" s="2"/>
      <c r="F100" s="3"/>
      <c r="G100" s="4">
        <f>SUM(H100:O100,S100:T100)</f>
        <v>4205</v>
      </c>
      <c r="H100" s="12">
        <v>286</v>
      </c>
      <c r="I100" s="12">
        <v>489</v>
      </c>
      <c r="J100" s="12">
        <v>408</v>
      </c>
      <c r="K100" s="12">
        <v>544</v>
      </c>
      <c r="L100" s="12">
        <v>446</v>
      </c>
      <c r="M100" s="12">
        <v>635</v>
      </c>
      <c r="N100" s="12">
        <v>473</v>
      </c>
      <c r="O100" s="12">
        <v>913</v>
      </c>
      <c r="P100" s="4">
        <f>SUM(H100:O100)</f>
        <v>4194</v>
      </c>
      <c r="Q100" s="5">
        <f>(1*I100+2*K100+3*M100+4*O100)/P100</f>
        <v>1.7010014306151646</v>
      </c>
      <c r="R100" s="5">
        <f>SQRT((H100*0^2+I100*1^2+K100*2^2+M100*3^2+O100*4^2)/P100-Q100^2)</f>
        <v>1.6086508943974265</v>
      </c>
      <c r="S100" s="2">
        <v>9</v>
      </c>
      <c r="T100" s="2">
        <v>2</v>
      </c>
    </row>
    <row r="101" spans="1:20" ht="21.75">
      <c r="A101" s="3"/>
      <c r="B101" s="2" t="s">
        <v>28</v>
      </c>
      <c r="C101" s="1"/>
      <c r="D101" s="2"/>
      <c r="E101" s="2"/>
      <c r="F101" s="3"/>
      <c r="G101" s="4">
        <f>SUM(H101:O101,S101:T101)</f>
        <v>3411</v>
      </c>
      <c r="H101" s="12">
        <v>81</v>
      </c>
      <c r="I101" s="12">
        <v>190</v>
      </c>
      <c r="J101" s="12">
        <v>221</v>
      </c>
      <c r="K101" s="12">
        <v>452</v>
      </c>
      <c r="L101" s="12">
        <v>498</v>
      </c>
      <c r="M101" s="12">
        <v>657</v>
      </c>
      <c r="N101" s="12">
        <v>487</v>
      </c>
      <c r="O101" s="12">
        <v>823</v>
      </c>
      <c r="P101" s="4">
        <f>SUM(H101:O101)</f>
        <v>3409</v>
      </c>
      <c r="Q101" s="5">
        <f>(1*I101+2*K101+3*M101+4*O101)/P101</f>
        <v>1.864769727192725</v>
      </c>
      <c r="R101" s="5">
        <f>SQRT((H101*0^2+I101*1^2+K101*2^2+M101*3^2+O101*4^2)/P101-Q101^2)</f>
        <v>1.644983916911702</v>
      </c>
      <c r="S101" s="2">
        <v>0</v>
      </c>
      <c r="T101" s="2">
        <v>2</v>
      </c>
    </row>
    <row r="102" spans="1:20" ht="21.75">
      <c r="A102" s="3"/>
      <c r="B102" s="13" t="s">
        <v>17</v>
      </c>
      <c r="C102" s="1"/>
      <c r="D102" s="2"/>
      <c r="E102" s="2"/>
      <c r="F102" s="3"/>
      <c r="G102" s="4">
        <f>SUM(G99:G101)</f>
        <v>11530</v>
      </c>
      <c r="H102" s="12">
        <f aca="true" t="shared" si="18" ref="H102:P102">SUM(H99:H101)</f>
        <v>613</v>
      </c>
      <c r="I102" s="12">
        <f t="shared" si="18"/>
        <v>1041</v>
      </c>
      <c r="J102" s="12">
        <f t="shared" si="18"/>
        <v>985</v>
      </c>
      <c r="K102" s="12">
        <f t="shared" si="18"/>
        <v>1503</v>
      </c>
      <c r="L102" s="12">
        <f t="shared" si="18"/>
        <v>1447</v>
      </c>
      <c r="M102" s="12">
        <f t="shared" si="18"/>
        <v>1910</v>
      </c>
      <c r="N102" s="12">
        <f t="shared" si="18"/>
        <v>1465</v>
      </c>
      <c r="O102" s="12">
        <f t="shared" si="18"/>
        <v>2518</v>
      </c>
      <c r="P102" s="4">
        <f t="shared" si="18"/>
        <v>11482</v>
      </c>
      <c r="Q102" s="11">
        <f>(1*I102+2*K102+3*M102+4*O102)/P102</f>
        <v>1.7287058003832085</v>
      </c>
      <c r="R102" s="11">
        <f>SQRT((H102*0^2+I102*1^2+K102*2^2+M102*3^2+O102*4^2)/P102-Q102^2)</f>
        <v>1.6222713633230237</v>
      </c>
      <c r="S102" s="4">
        <f>SUM(S99:S101)</f>
        <v>44</v>
      </c>
      <c r="T102" s="4">
        <f>SUM(T99:T101)</f>
        <v>4</v>
      </c>
    </row>
    <row r="103" spans="1:20" ht="21.75">
      <c r="A103" s="3"/>
      <c r="B103" s="13" t="s">
        <v>18</v>
      </c>
      <c r="C103" s="1"/>
      <c r="D103" s="2"/>
      <c r="E103" s="2"/>
      <c r="F103" s="3"/>
      <c r="G103" s="1">
        <f aca="true" t="shared" si="19" ref="G103:P103">G102*100/$G$102</f>
        <v>100</v>
      </c>
      <c r="H103" s="1">
        <f t="shared" si="19"/>
        <v>5.316565481352992</v>
      </c>
      <c r="I103" s="1">
        <f t="shared" si="19"/>
        <v>9.028620988725065</v>
      </c>
      <c r="J103" s="1">
        <f t="shared" si="19"/>
        <v>8.542931483087598</v>
      </c>
      <c r="K103" s="1">
        <f t="shared" si="19"/>
        <v>13.035559410234171</v>
      </c>
      <c r="L103" s="1">
        <f t="shared" si="19"/>
        <v>12.549869904596704</v>
      </c>
      <c r="M103" s="1">
        <f t="shared" si="19"/>
        <v>16.565481352992194</v>
      </c>
      <c r="N103" s="1">
        <f t="shared" si="19"/>
        <v>12.705984388551604</v>
      </c>
      <c r="O103" s="1">
        <f t="shared" si="19"/>
        <v>21.83868169991327</v>
      </c>
      <c r="P103" s="1">
        <f t="shared" si="19"/>
        <v>99.5836947094536</v>
      </c>
      <c r="Q103" s="1"/>
      <c r="R103" s="1"/>
      <c r="S103" s="1">
        <f>S102*100/$G$102</f>
        <v>0.38161318300086733</v>
      </c>
      <c r="T103" s="1">
        <f>T102*100/$G$102</f>
        <v>0.03469210754553339</v>
      </c>
    </row>
  </sheetData>
  <mergeCells count="40">
    <mergeCell ref="H31:O31"/>
    <mergeCell ref="H3:O3"/>
    <mergeCell ref="A63:T63"/>
    <mergeCell ref="A64:T64"/>
    <mergeCell ref="G31:G32"/>
    <mergeCell ref="P31:P32"/>
    <mergeCell ref="Q31:Q32"/>
    <mergeCell ref="R31:R32"/>
    <mergeCell ref="S31:T31"/>
    <mergeCell ref="A3:A4"/>
    <mergeCell ref="A95:T95"/>
    <mergeCell ref="A96:T96"/>
    <mergeCell ref="H65:O65"/>
    <mergeCell ref="A1:T1"/>
    <mergeCell ref="A2:T2"/>
    <mergeCell ref="A29:T29"/>
    <mergeCell ref="A30:T30"/>
    <mergeCell ref="S3:T3"/>
    <mergeCell ref="A31:A32"/>
    <mergeCell ref="B31:B32"/>
    <mergeCell ref="A97:A98"/>
    <mergeCell ref="B97:B98"/>
    <mergeCell ref="G97:G98"/>
    <mergeCell ref="P97:P98"/>
    <mergeCell ref="H97:O97"/>
    <mergeCell ref="Q97:Q98"/>
    <mergeCell ref="R97:R98"/>
    <mergeCell ref="S97:T97"/>
    <mergeCell ref="A65:A66"/>
    <mergeCell ref="B65:B66"/>
    <mergeCell ref="G65:G66"/>
    <mergeCell ref="P65:P66"/>
    <mergeCell ref="Q65:Q66"/>
    <mergeCell ref="R65:R66"/>
    <mergeCell ref="S65:T65"/>
    <mergeCell ref="R3:R4"/>
    <mergeCell ref="B3:B4"/>
    <mergeCell ref="G3:G4"/>
    <mergeCell ref="P3:P4"/>
    <mergeCell ref="Q3:Q4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1" r:id="rId2"/>
  <headerFooter alignWithMargins="0">
    <oddHeader>&amp;R&amp;P</oddHeader>
  </headerFooter>
  <rowBreaks count="3" manualBreakCount="3">
    <brk id="28" max="255" man="1"/>
    <brk id="62" max="27" man="1"/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"/>
  <sheetViews>
    <sheetView view="pageBreakPreview" zoomScaleSheetLayoutView="100" workbookViewId="0" topLeftCell="A1">
      <selection activeCell="X24" sqref="X24"/>
    </sheetView>
  </sheetViews>
  <sheetFormatPr defaultColWidth="9.140625" defaultRowHeight="21.75"/>
  <cols>
    <col min="1" max="1" width="7.421875" style="0" customWidth="1"/>
    <col min="2" max="2" width="19.00390625" style="0" customWidth="1"/>
    <col min="3" max="3" width="4.140625" style="6" hidden="1" customWidth="1"/>
    <col min="4" max="4" width="3.140625" style="7" hidden="1" customWidth="1"/>
    <col min="5" max="5" width="6.00390625" style="7" hidden="1" customWidth="1"/>
    <col min="6" max="6" width="10.140625" style="0" hidden="1" customWidth="1"/>
    <col min="7" max="7" width="8.421875" style="8" customWidth="1"/>
    <col min="8" max="14" width="4.421875" style="7" customWidth="1"/>
    <col min="15" max="15" width="5.00390625" style="7" customWidth="1"/>
    <col min="16" max="16" width="8.28125" style="7" customWidth="1"/>
    <col min="17" max="17" width="5.140625" style="7" customWidth="1"/>
    <col min="18" max="18" width="7.57421875" style="7" customWidth="1"/>
    <col min="19" max="20" width="4.57421875" style="7" customWidth="1"/>
  </cols>
  <sheetData>
    <row r="1" spans="1:20" ht="26.25">
      <c r="A1" s="33" t="s">
        <v>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23.25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32.25" customHeight="1">
      <c r="A3" s="27" t="s">
        <v>0</v>
      </c>
      <c r="B3" s="27" t="s">
        <v>1</v>
      </c>
      <c r="C3" s="1" t="s">
        <v>2</v>
      </c>
      <c r="D3" s="2" t="s">
        <v>3</v>
      </c>
      <c r="E3" s="2" t="s">
        <v>4</v>
      </c>
      <c r="F3" s="3" t="s">
        <v>5</v>
      </c>
      <c r="G3" s="28" t="s">
        <v>6</v>
      </c>
      <c r="H3" s="30" t="s">
        <v>7</v>
      </c>
      <c r="I3" s="31"/>
      <c r="J3" s="31"/>
      <c r="K3" s="31"/>
      <c r="L3" s="31"/>
      <c r="M3" s="31"/>
      <c r="N3" s="31"/>
      <c r="O3" s="32"/>
      <c r="P3" s="29" t="s">
        <v>8</v>
      </c>
      <c r="Q3" s="26" t="s">
        <v>9</v>
      </c>
      <c r="R3" s="26" t="s">
        <v>10</v>
      </c>
      <c r="S3" s="29" t="s">
        <v>11</v>
      </c>
      <c r="T3" s="29"/>
    </row>
    <row r="4" spans="1:20" ht="21.75">
      <c r="A4" s="27"/>
      <c r="B4" s="27"/>
      <c r="C4" s="1"/>
      <c r="D4" s="2"/>
      <c r="E4" s="2"/>
      <c r="F4" s="3"/>
      <c r="G4" s="28"/>
      <c r="H4" s="2">
        <v>0</v>
      </c>
      <c r="I4" s="2">
        <v>1</v>
      </c>
      <c r="J4" s="2">
        <v>1.5</v>
      </c>
      <c r="K4" s="2">
        <v>2</v>
      </c>
      <c r="L4" s="2">
        <v>2.5</v>
      </c>
      <c r="M4" s="2">
        <v>3</v>
      </c>
      <c r="N4" s="2">
        <v>3.5</v>
      </c>
      <c r="O4" s="2">
        <v>4</v>
      </c>
      <c r="P4" s="29"/>
      <c r="Q4" s="26"/>
      <c r="R4" s="26"/>
      <c r="S4" s="2" t="s">
        <v>12</v>
      </c>
      <c r="T4" s="2" t="s">
        <v>13</v>
      </c>
    </row>
    <row r="5" spans="1:20" ht="21.75">
      <c r="A5" s="3" t="s">
        <v>72</v>
      </c>
      <c r="B5" s="3" t="s">
        <v>33</v>
      </c>
      <c r="C5" s="1">
        <v>1</v>
      </c>
      <c r="D5" s="2">
        <v>2</v>
      </c>
      <c r="E5" s="2" t="s">
        <v>14</v>
      </c>
      <c r="F5" s="3" t="s">
        <v>145</v>
      </c>
      <c r="G5" s="4">
        <f aca="true" t="shared" si="0" ref="G5:G12">SUM(H5:O5,S5:T5)</f>
        <v>285</v>
      </c>
      <c r="H5" s="2">
        <v>22</v>
      </c>
      <c r="I5" s="2">
        <v>45</v>
      </c>
      <c r="J5" s="2">
        <v>42</v>
      </c>
      <c r="K5" s="2">
        <v>48</v>
      </c>
      <c r="L5" s="2">
        <v>24</v>
      </c>
      <c r="M5" s="2">
        <v>29</v>
      </c>
      <c r="N5" s="2">
        <v>29</v>
      </c>
      <c r="O5" s="2">
        <v>46</v>
      </c>
      <c r="P5" s="2">
        <f aca="true" t="shared" si="1" ref="P5:P12">SUM(H5:O5)</f>
        <v>285</v>
      </c>
      <c r="Q5" s="5">
        <f aca="true" t="shared" si="2" ref="Q5:Q12">(1*I5+1.5*J5+2*K5+2.5*L5+3*M5+3.5*N5+4*O5)/P5</f>
        <v>2.2333333333333334</v>
      </c>
      <c r="R5" s="5">
        <f aca="true" t="shared" si="3" ref="R5:R12">SQRT((H5*0^2+I5*1^2+J5*1.5^2+K5*2^2+L5*2.5^2+M5*3^2+N5*3.5^2+O5*4^2)/P5-Q5^2)</f>
        <v>1.2026773251949219</v>
      </c>
      <c r="S5" s="2">
        <v>0</v>
      </c>
      <c r="T5" s="2">
        <v>0</v>
      </c>
    </row>
    <row r="6" spans="1:20" ht="21.75">
      <c r="A6" s="3" t="s">
        <v>73</v>
      </c>
      <c r="B6" s="3" t="s">
        <v>34</v>
      </c>
      <c r="C6" s="1">
        <v>2</v>
      </c>
      <c r="D6" s="2">
        <v>2</v>
      </c>
      <c r="E6" s="2" t="s">
        <v>15</v>
      </c>
      <c r="F6" s="3" t="s">
        <v>145</v>
      </c>
      <c r="G6" s="4">
        <f t="shared" si="0"/>
        <v>130</v>
      </c>
      <c r="H6" s="2">
        <v>5</v>
      </c>
      <c r="I6" s="2">
        <v>34</v>
      </c>
      <c r="J6" s="2">
        <v>32</v>
      </c>
      <c r="K6" s="2">
        <v>34</v>
      </c>
      <c r="L6" s="2">
        <v>16</v>
      </c>
      <c r="M6" s="2">
        <v>5</v>
      </c>
      <c r="N6" s="2">
        <v>1</v>
      </c>
      <c r="O6" s="2">
        <v>3</v>
      </c>
      <c r="P6" s="2">
        <f t="shared" si="1"/>
        <v>130</v>
      </c>
      <c r="Q6" s="5">
        <f t="shared" si="2"/>
        <v>1.6961538461538461</v>
      </c>
      <c r="R6" s="5">
        <f t="shared" si="3"/>
        <v>0.7506308983529326</v>
      </c>
      <c r="S6" s="2">
        <v>0</v>
      </c>
      <c r="T6" s="2">
        <v>0</v>
      </c>
    </row>
    <row r="7" spans="1:20" ht="21.75">
      <c r="A7" s="3" t="s">
        <v>74</v>
      </c>
      <c r="B7" s="3" t="s">
        <v>35</v>
      </c>
      <c r="C7" s="1">
        <v>1</v>
      </c>
      <c r="D7" s="2">
        <v>3</v>
      </c>
      <c r="E7" s="2" t="s">
        <v>15</v>
      </c>
      <c r="F7" s="3" t="s">
        <v>145</v>
      </c>
      <c r="G7" s="4">
        <f t="shared" si="0"/>
        <v>39</v>
      </c>
      <c r="H7" s="2">
        <v>6</v>
      </c>
      <c r="I7" s="2">
        <v>22</v>
      </c>
      <c r="J7" s="2">
        <v>9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f t="shared" si="1"/>
        <v>39</v>
      </c>
      <c r="Q7" s="5">
        <f t="shared" si="2"/>
        <v>1.0128205128205128</v>
      </c>
      <c r="R7" s="5">
        <f t="shared" si="3"/>
        <v>0.5124998997770946</v>
      </c>
      <c r="S7" s="2">
        <v>0</v>
      </c>
      <c r="T7" s="2">
        <v>0</v>
      </c>
    </row>
    <row r="8" spans="1:20" ht="21.75">
      <c r="A8" s="3" t="s">
        <v>87</v>
      </c>
      <c r="B8" s="3" t="s">
        <v>19</v>
      </c>
      <c r="C8" s="1">
        <v>1</v>
      </c>
      <c r="D8" s="2">
        <v>2</v>
      </c>
      <c r="E8" s="2" t="s">
        <v>14</v>
      </c>
      <c r="F8" s="3" t="s">
        <v>145</v>
      </c>
      <c r="G8" s="4">
        <f t="shared" si="0"/>
        <v>297</v>
      </c>
      <c r="H8" s="2">
        <v>66</v>
      </c>
      <c r="I8" s="2">
        <v>103</v>
      </c>
      <c r="J8" s="2">
        <v>46</v>
      </c>
      <c r="K8" s="2">
        <v>27</v>
      </c>
      <c r="L8" s="2">
        <v>9</v>
      </c>
      <c r="M8" s="2">
        <v>3</v>
      </c>
      <c r="N8" s="2">
        <v>7</v>
      </c>
      <c r="O8" s="2">
        <v>34</v>
      </c>
      <c r="P8" s="2">
        <f t="shared" si="1"/>
        <v>295</v>
      </c>
      <c r="Q8" s="5">
        <f t="shared" si="2"/>
        <v>1.416949152542373</v>
      </c>
      <c r="R8" s="5">
        <f t="shared" si="3"/>
        <v>1.2146217298266477</v>
      </c>
      <c r="S8" s="2">
        <v>0</v>
      </c>
      <c r="T8" s="2">
        <v>2</v>
      </c>
    </row>
    <row r="9" spans="1:20" ht="21.75">
      <c r="A9" s="3" t="s">
        <v>88</v>
      </c>
      <c r="B9" s="3" t="s">
        <v>51</v>
      </c>
      <c r="C9" s="1">
        <v>2</v>
      </c>
      <c r="D9" s="2">
        <v>2</v>
      </c>
      <c r="E9" s="2" t="s">
        <v>15</v>
      </c>
      <c r="F9" s="3" t="s">
        <v>145</v>
      </c>
      <c r="G9" s="4">
        <f t="shared" si="0"/>
        <v>123</v>
      </c>
      <c r="H9" s="2">
        <v>0</v>
      </c>
      <c r="I9" s="2">
        <v>31</v>
      </c>
      <c r="J9" s="2">
        <v>29</v>
      </c>
      <c r="K9" s="2">
        <v>14</v>
      </c>
      <c r="L9" s="2">
        <v>15</v>
      </c>
      <c r="M9" s="2">
        <v>8</v>
      </c>
      <c r="N9" s="2">
        <v>11</v>
      </c>
      <c r="O9" s="2">
        <v>15</v>
      </c>
      <c r="P9" s="2">
        <f t="shared" si="1"/>
        <v>123</v>
      </c>
      <c r="Q9" s="5">
        <f t="shared" si="2"/>
        <v>2.1341463414634148</v>
      </c>
      <c r="R9" s="5">
        <f t="shared" si="3"/>
        <v>1.0380429732706316</v>
      </c>
      <c r="S9" s="2">
        <v>0</v>
      </c>
      <c r="T9" s="2">
        <v>0</v>
      </c>
    </row>
    <row r="10" spans="1:20" ht="21.75">
      <c r="A10" s="3" t="s">
        <v>89</v>
      </c>
      <c r="B10" s="3" t="s">
        <v>52</v>
      </c>
      <c r="C10" s="1">
        <v>1</v>
      </c>
      <c r="D10" s="2">
        <v>3</v>
      </c>
      <c r="E10" s="2" t="s">
        <v>15</v>
      </c>
      <c r="F10" s="3" t="s">
        <v>145</v>
      </c>
      <c r="G10" s="4">
        <f t="shared" si="0"/>
        <v>74</v>
      </c>
      <c r="H10" s="2">
        <v>0</v>
      </c>
      <c r="I10" s="2">
        <v>12</v>
      </c>
      <c r="J10" s="2">
        <v>8</v>
      </c>
      <c r="K10" s="2">
        <v>21</v>
      </c>
      <c r="L10" s="2">
        <v>13</v>
      </c>
      <c r="M10" s="2">
        <v>8</v>
      </c>
      <c r="N10" s="2">
        <v>7</v>
      </c>
      <c r="O10" s="2">
        <v>5</v>
      </c>
      <c r="P10" s="2">
        <f t="shared" si="1"/>
        <v>74</v>
      </c>
      <c r="Q10" s="5">
        <f t="shared" si="2"/>
        <v>2.2567567567567566</v>
      </c>
      <c r="R10" s="5">
        <f t="shared" si="3"/>
        <v>0.8708618100388126</v>
      </c>
      <c r="S10" s="2">
        <v>0</v>
      </c>
      <c r="T10" s="2">
        <v>0</v>
      </c>
    </row>
    <row r="11" spans="1:20" ht="21.75">
      <c r="A11" s="3" t="s">
        <v>114</v>
      </c>
      <c r="B11" s="3" t="s">
        <v>130</v>
      </c>
      <c r="C11" s="1">
        <v>1</v>
      </c>
      <c r="D11" s="2">
        <v>2</v>
      </c>
      <c r="E11" s="2" t="s">
        <v>14</v>
      </c>
      <c r="F11" s="3" t="s">
        <v>145</v>
      </c>
      <c r="G11" s="4">
        <f t="shared" si="0"/>
        <v>119</v>
      </c>
      <c r="H11" s="2">
        <v>0</v>
      </c>
      <c r="I11" s="2">
        <v>18</v>
      </c>
      <c r="J11" s="2">
        <v>13</v>
      </c>
      <c r="K11" s="2">
        <v>41</v>
      </c>
      <c r="L11" s="2">
        <v>12</v>
      </c>
      <c r="M11" s="2">
        <v>17</v>
      </c>
      <c r="N11" s="2">
        <v>12</v>
      </c>
      <c r="O11" s="2">
        <v>6</v>
      </c>
      <c r="P11" s="2">
        <f t="shared" si="1"/>
        <v>119</v>
      </c>
      <c r="Q11" s="5">
        <f t="shared" si="2"/>
        <v>2.2394957983193278</v>
      </c>
      <c r="R11" s="5">
        <f t="shared" si="3"/>
        <v>0.8472613803431627</v>
      </c>
      <c r="S11" s="2">
        <v>0</v>
      </c>
      <c r="T11" s="2">
        <v>0</v>
      </c>
    </row>
    <row r="12" spans="1:20" ht="21.75">
      <c r="A12" s="3" t="s">
        <v>115</v>
      </c>
      <c r="B12" s="3" t="s">
        <v>131</v>
      </c>
      <c r="C12" s="1">
        <v>1</v>
      </c>
      <c r="D12" s="2">
        <v>4</v>
      </c>
      <c r="E12" s="2">
        <v>2</v>
      </c>
      <c r="F12" s="3" t="s">
        <v>145</v>
      </c>
      <c r="G12" s="4">
        <f t="shared" si="0"/>
        <v>60</v>
      </c>
      <c r="H12" s="2">
        <v>0</v>
      </c>
      <c r="I12" s="2">
        <v>25</v>
      </c>
      <c r="J12" s="2">
        <v>15</v>
      </c>
      <c r="K12" s="2">
        <v>9</v>
      </c>
      <c r="L12" s="2">
        <v>6</v>
      </c>
      <c r="M12" s="2">
        <v>5</v>
      </c>
      <c r="N12" s="2">
        <v>0</v>
      </c>
      <c r="O12" s="2">
        <v>0</v>
      </c>
      <c r="P12" s="2">
        <f t="shared" si="1"/>
        <v>60</v>
      </c>
      <c r="Q12" s="5">
        <f t="shared" si="2"/>
        <v>1.5916666666666666</v>
      </c>
      <c r="R12" s="5">
        <f t="shared" si="3"/>
        <v>0.6486631551806293</v>
      </c>
      <c r="S12" s="2">
        <v>0</v>
      </c>
      <c r="T12" s="2">
        <v>0</v>
      </c>
    </row>
    <row r="13" spans="1:20" ht="21.75">
      <c r="A13" s="3"/>
      <c r="B13" s="9"/>
      <c r="C13" s="1"/>
      <c r="D13" s="2"/>
      <c r="E13" s="2"/>
      <c r="F13" s="3"/>
      <c r="G13" s="4"/>
      <c r="H13" s="4"/>
      <c r="I13" s="4"/>
      <c r="J13" s="4"/>
      <c r="K13" s="4"/>
      <c r="L13" s="4"/>
      <c r="M13" s="4"/>
      <c r="N13" s="4"/>
      <c r="O13" s="4"/>
      <c r="P13" s="2"/>
      <c r="Q13" s="5"/>
      <c r="R13" s="5"/>
      <c r="S13" s="2"/>
      <c r="T13" s="2"/>
    </row>
    <row r="14" spans="1:20" ht="21.75">
      <c r="A14" s="3"/>
      <c r="B14" s="2" t="s">
        <v>17</v>
      </c>
      <c r="C14" s="1"/>
      <c r="D14" s="2"/>
      <c r="E14" s="2"/>
      <c r="F14" s="3"/>
      <c r="G14" s="16">
        <f aca="true" t="shared" si="4" ref="G14:P14">SUM(G5:G13)</f>
        <v>1127</v>
      </c>
      <c r="H14" s="16">
        <f t="shared" si="4"/>
        <v>99</v>
      </c>
      <c r="I14" s="16">
        <f t="shared" si="4"/>
        <v>290</v>
      </c>
      <c r="J14" s="16">
        <f t="shared" si="4"/>
        <v>194</v>
      </c>
      <c r="K14" s="16">
        <f t="shared" si="4"/>
        <v>196</v>
      </c>
      <c r="L14" s="16">
        <f t="shared" si="4"/>
        <v>95</v>
      </c>
      <c r="M14" s="16">
        <f t="shared" si="4"/>
        <v>75</v>
      </c>
      <c r="N14" s="16">
        <f t="shared" si="4"/>
        <v>67</v>
      </c>
      <c r="O14" s="16">
        <f t="shared" si="4"/>
        <v>109</v>
      </c>
      <c r="P14" s="16">
        <f t="shared" si="4"/>
        <v>1125</v>
      </c>
      <c r="Q14" s="11">
        <f>(1*I14+1.5*J14+2*K14+2.5*L14+3*M14+3.5*N14+4*O14)/P14</f>
        <v>1.872</v>
      </c>
      <c r="R14" s="11">
        <f>SQRT((H14*0^2+I14*1^2+J14*1.5^2+K14*2^2+L14*2.5^2+M14*3^2+N14*3.5^2+O14*4^2)/P14-Q14^2)</f>
        <v>1.1161712333787417</v>
      </c>
      <c r="S14" s="16">
        <f>SUM(S5:S13)</f>
        <v>0</v>
      </c>
      <c r="T14" s="16">
        <f>SUM(T5:T13)</f>
        <v>2</v>
      </c>
    </row>
    <row r="15" spans="1:20" ht="21.75">
      <c r="A15" s="3"/>
      <c r="B15" s="2" t="s">
        <v>18</v>
      </c>
      <c r="C15" s="3"/>
      <c r="D15" s="3"/>
      <c r="E15" s="3"/>
      <c r="F15" s="3"/>
      <c r="G15" s="1">
        <f>G14*100/$G$14</f>
        <v>100</v>
      </c>
      <c r="H15" s="1">
        <f aca="true" t="shared" si="5" ref="H15:P15">H14*100/$G$14</f>
        <v>8.784383318544808</v>
      </c>
      <c r="I15" s="1">
        <f t="shared" si="5"/>
        <v>25.732031943212068</v>
      </c>
      <c r="J15" s="1">
        <f t="shared" si="5"/>
        <v>17.213842058562555</v>
      </c>
      <c r="K15" s="1">
        <f t="shared" si="5"/>
        <v>17.391304347826086</v>
      </c>
      <c r="L15" s="1">
        <f t="shared" si="5"/>
        <v>8.429458740017747</v>
      </c>
      <c r="M15" s="1">
        <f t="shared" si="5"/>
        <v>6.654835847382431</v>
      </c>
      <c r="N15" s="1">
        <f t="shared" si="5"/>
        <v>5.944986690328305</v>
      </c>
      <c r="O15" s="1">
        <f t="shared" si="5"/>
        <v>9.671694764862467</v>
      </c>
      <c r="P15" s="1">
        <f t="shared" si="5"/>
        <v>99.82253771073647</v>
      </c>
      <c r="Q15" s="18"/>
      <c r="R15" s="18"/>
      <c r="S15" s="1">
        <f>S14*100/$G$14</f>
        <v>0</v>
      </c>
      <c r="T15" s="1">
        <f>T14*100/$G$14</f>
        <v>0.1774622892635315</v>
      </c>
    </row>
    <row r="16" spans="1:20" ht="21.75">
      <c r="A16" s="19"/>
      <c r="B16" s="21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5"/>
      <c r="R16" s="25"/>
      <c r="S16" s="20"/>
      <c r="T16" s="20"/>
    </row>
    <row r="17" spans="1:20" ht="21.75">
      <c r="A17" s="19"/>
      <c r="B17" s="21"/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5"/>
      <c r="R17" s="25"/>
      <c r="S17" s="20"/>
      <c r="T17" s="20"/>
    </row>
    <row r="18" spans="1:20" ht="21.75">
      <c r="A18" s="19"/>
      <c r="B18" s="21"/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5"/>
      <c r="R18" s="25"/>
      <c r="S18" s="20"/>
      <c r="T18" s="20"/>
    </row>
    <row r="19" spans="1:20" ht="21.75">
      <c r="A19" s="19"/>
      <c r="B19" s="21"/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  <c r="R19" s="25"/>
      <c r="S19" s="20"/>
      <c r="T19" s="20"/>
    </row>
    <row r="20" spans="1:20" ht="21.75">
      <c r="A20" s="19"/>
      <c r="B20" s="21"/>
      <c r="C20" s="19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  <c r="R20" s="25"/>
      <c r="S20" s="20"/>
      <c r="T20" s="20"/>
    </row>
    <row r="21" spans="1:20" ht="21.75">
      <c r="A21" s="19"/>
      <c r="B21" s="21"/>
      <c r="C21" s="19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5"/>
      <c r="R21" s="25"/>
      <c r="S21" s="20"/>
      <c r="T21" s="20"/>
    </row>
    <row r="22" spans="1:20" ht="21.75">
      <c r="A22" s="19"/>
      <c r="B22" s="21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5"/>
      <c r="R22" s="25"/>
      <c r="S22" s="20"/>
      <c r="T22" s="20"/>
    </row>
    <row r="23" spans="1:20" ht="21.75">
      <c r="A23" s="19"/>
      <c r="B23" s="21"/>
      <c r="C23" s="19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5"/>
      <c r="R23" s="25"/>
      <c r="S23" s="20"/>
      <c r="T23" s="20"/>
    </row>
    <row r="24" spans="1:20" ht="21.75">
      <c r="A24" s="19"/>
      <c r="B24" s="21"/>
      <c r="C24" s="19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5"/>
      <c r="R24" s="25"/>
      <c r="S24" s="20"/>
      <c r="T24" s="20"/>
    </row>
    <row r="25" spans="1:20" ht="21.75">
      <c r="A25" s="19"/>
      <c r="B25" s="21"/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5"/>
      <c r="R25" s="25"/>
      <c r="S25" s="20"/>
      <c r="T25" s="20"/>
    </row>
    <row r="26" spans="1:20" ht="21.75">
      <c r="A26" s="19"/>
      <c r="B26" s="21"/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5"/>
      <c r="R26" s="25"/>
      <c r="S26" s="20"/>
      <c r="T26" s="20"/>
    </row>
    <row r="27" spans="1:20" ht="21.75">
      <c r="A27" s="19"/>
      <c r="B27" s="21"/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5"/>
      <c r="R27" s="25"/>
      <c r="S27" s="20"/>
      <c r="T27" s="20"/>
    </row>
    <row r="28" spans="1:20" ht="21.75">
      <c r="A28" s="19"/>
      <c r="B28" s="21"/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5"/>
      <c r="R28" s="25"/>
      <c r="S28" s="20"/>
      <c r="T28" s="20"/>
    </row>
    <row r="29" spans="1:20" ht="21.75">
      <c r="A29" s="19"/>
      <c r="B29" s="21"/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5"/>
      <c r="R29" s="25"/>
      <c r="S29" s="20"/>
      <c r="T29" s="20"/>
    </row>
    <row r="30" spans="1:20" ht="21.75">
      <c r="A30" s="19"/>
      <c r="B30" s="21"/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5"/>
      <c r="R30" s="25"/>
      <c r="S30" s="20"/>
      <c r="T30" s="20"/>
    </row>
    <row r="31" spans="1:20" ht="21.75">
      <c r="A31" s="19"/>
      <c r="B31" s="21"/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5"/>
      <c r="R31" s="25"/>
      <c r="S31" s="20"/>
      <c r="T31" s="20"/>
    </row>
    <row r="32" spans="1:20" ht="21.75">
      <c r="A32" s="19"/>
      <c r="B32" s="21"/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5"/>
      <c r="R32" s="25"/>
      <c r="S32" s="20"/>
      <c r="T32" s="20"/>
    </row>
    <row r="33" spans="1:20" ht="26.25">
      <c r="A33" s="33" t="s">
        <v>148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23.25">
      <c r="A34" s="34" t="s">
        <v>154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33.75" customHeight="1">
      <c r="A35" s="27" t="s">
        <v>0</v>
      </c>
      <c r="B35" s="27" t="s">
        <v>1</v>
      </c>
      <c r="C35" s="1" t="s">
        <v>2</v>
      </c>
      <c r="D35" s="2" t="s">
        <v>3</v>
      </c>
      <c r="E35" s="2" t="s">
        <v>4</v>
      </c>
      <c r="F35" s="3" t="s">
        <v>5</v>
      </c>
      <c r="G35" s="28" t="s">
        <v>6</v>
      </c>
      <c r="H35" s="30" t="s">
        <v>7</v>
      </c>
      <c r="I35" s="31"/>
      <c r="J35" s="31"/>
      <c r="K35" s="31"/>
      <c r="L35" s="31"/>
      <c r="M35" s="31"/>
      <c r="N35" s="31"/>
      <c r="O35" s="32"/>
      <c r="P35" s="29" t="s">
        <v>8</v>
      </c>
      <c r="Q35" s="26" t="s">
        <v>9</v>
      </c>
      <c r="R35" s="26" t="s">
        <v>10</v>
      </c>
      <c r="S35" s="29" t="s">
        <v>11</v>
      </c>
      <c r="T35" s="29"/>
    </row>
    <row r="36" spans="1:20" ht="21.75">
      <c r="A36" s="27"/>
      <c r="B36" s="27"/>
      <c r="C36" s="1"/>
      <c r="D36" s="2"/>
      <c r="E36" s="2"/>
      <c r="F36" s="3"/>
      <c r="G36" s="28"/>
      <c r="H36" s="2">
        <v>0</v>
      </c>
      <c r="I36" s="2">
        <v>1</v>
      </c>
      <c r="J36" s="2">
        <v>1.5</v>
      </c>
      <c r="K36" s="2">
        <v>2</v>
      </c>
      <c r="L36" s="2">
        <v>2.5</v>
      </c>
      <c r="M36" s="2">
        <v>3</v>
      </c>
      <c r="N36" s="2">
        <v>3.5</v>
      </c>
      <c r="O36" s="2">
        <v>4</v>
      </c>
      <c r="P36" s="29"/>
      <c r="Q36" s="26"/>
      <c r="R36" s="26"/>
      <c r="S36" s="2" t="s">
        <v>12</v>
      </c>
      <c r="T36" s="2" t="s">
        <v>13</v>
      </c>
    </row>
    <row r="37" spans="1:20" ht="21.75">
      <c r="A37" s="3" t="s">
        <v>83</v>
      </c>
      <c r="B37" s="3" t="s">
        <v>44</v>
      </c>
      <c r="C37" s="1">
        <v>1</v>
      </c>
      <c r="D37" s="2">
        <v>6</v>
      </c>
      <c r="E37" s="2" t="s">
        <v>16</v>
      </c>
      <c r="F37" s="3" t="s">
        <v>147</v>
      </c>
      <c r="G37" s="4">
        <f aca="true" t="shared" si="6" ref="G37:G46">SUM(H37:O37,S37:T37)</f>
        <v>286</v>
      </c>
      <c r="H37" s="2">
        <v>6</v>
      </c>
      <c r="I37" s="2">
        <v>3</v>
      </c>
      <c r="J37" s="2">
        <v>5</v>
      </c>
      <c r="K37" s="2">
        <v>4</v>
      </c>
      <c r="L37" s="2">
        <v>12</v>
      </c>
      <c r="M37" s="2">
        <v>19</v>
      </c>
      <c r="N37" s="2">
        <v>28</v>
      </c>
      <c r="O37" s="2">
        <v>209</v>
      </c>
      <c r="P37" s="2">
        <f aca="true" t="shared" si="7" ref="P37:P46">SUM(H37:O37)</f>
        <v>286</v>
      </c>
      <c r="Q37" s="5">
        <f aca="true" t="shared" si="8" ref="Q37:Q46">(1*I37+1.5*J37+2*K37+2.5*L37+3*M37+3.5*N37+4*O37)/P37</f>
        <v>3.6346153846153846</v>
      </c>
      <c r="R37" s="5">
        <f aca="true" t="shared" si="9" ref="R37:R46">SQRT((H37*0^2+I37*1^2+J37*1.5^2+K37*2^2+L37*2.5^2+M37*3^2+N37*3.5^2+O37*4^2)/P37-Q37^2)</f>
        <v>0.8044181054865958</v>
      </c>
      <c r="S37" s="2">
        <v>0</v>
      </c>
      <c r="T37" s="2">
        <v>0</v>
      </c>
    </row>
    <row r="38" spans="1:20" ht="21.75">
      <c r="A38" s="3" t="s">
        <v>155</v>
      </c>
      <c r="B38" s="3" t="s">
        <v>45</v>
      </c>
      <c r="C38" s="1">
        <v>2</v>
      </c>
      <c r="D38" s="2">
        <v>6</v>
      </c>
      <c r="E38" s="2" t="s">
        <v>16</v>
      </c>
      <c r="F38" s="3" t="s">
        <v>147</v>
      </c>
      <c r="G38" s="4">
        <f t="shared" si="6"/>
        <v>13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13</v>
      </c>
      <c r="P38" s="2">
        <f t="shared" si="7"/>
        <v>13</v>
      </c>
      <c r="Q38" s="5">
        <f t="shared" si="8"/>
        <v>4</v>
      </c>
      <c r="R38" s="5">
        <f t="shared" si="9"/>
        <v>0</v>
      </c>
      <c r="S38" s="2">
        <v>0</v>
      </c>
      <c r="T38" s="2">
        <v>0</v>
      </c>
    </row>
    <row r="39" spans="1:20" ht="21.75">
      <c r="A39" s="3" t="s">
        <v>156</v>
      </c>
      <c r="B39" s="3" t="s">
        <v>46</v>
      </c>
      <c r="C39" s="1"/>
      <c r="D39" s="2"/>
      <c r="E39" s="2"/>
      <c r="F39" s="3" t="s">
        <v>147</v>
      </c>
      <c r="G39" s="4">
        <f t="shared" si="6"/>
        <v>285</v>
      </c>
      <c r="H39" s="2">
        <v>2</v>
      </c>
      <c r="I39" s="2">
        <v>0</v>
      </c>
      <c r="J39" s="2">
        <v>10</v>
      </c>
      <c r="K39" s="2">
        <v>6</v>
      </c>
      <c r="L39" s="2">
        <v>24</v>
      </c>
      <c r="M39" s="2">
        <v>62</v>
      </c>
      <c r="N39" s="2">
        <v>76</v>
      </c>
      <c r="O39" s="2">
        <v>105</v>
      </c>
      <c r="P39" s="2">
        <f t="shared" si="7"/>
        <v>285</v>
      </c>
      <c r="Q39" s="5">
        <f t="shared" si="8"/>
        <v>3.364912280701754</v>
      </c>
      <c r="R39" s="5">
        <f t="shared" si="9"/>
        <v>0.6972354501938921</v>
      </c>
      <c r="S39" s="2">
        <v>0</v>
      </c>
      <c r="T39" s="2">
        <v>0</v>
      </c>
    </row>
    <row r="40" spans="1:20" ht="21.75">
      <c r="A40" s="3" t="s">
        <v>157</v>
      </c>
      <c r="B40" s="9" t="s">
        <v>47</v>
      </c>
      <c r="C40" s="1"/>
      <c r="D40" s="2"/>
      <c r="E40" s="2"/>
      <c r="F40" s="3" t="s">
        <v>147</v>
      </c>
      <c r="G40" s="4">
        <f t="shared" si="6"/>
        <v>41</v>
      </c>
      <c r="H40" s="4">
        <v>2</v>
      </c>
      <c r="I40" s="4">
        <v>5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2">
        <f t="shared" si="7"/>
        <v>9</v>
      </c>
      <c r="Q40" s="5">
        <f t="shared" si="8"/>
        <v>0.9444444444444444</v>
      </c>
      <c r="R40" s="5">
        <f t="shared" si="9"/>
        <v>0.5983516452371671</v>
      </c>
      <c r="S40" s="2">
        <v>32</v>
      </c>
      <c r="T40" s="2">
        <v>0</v>
      </c>
    </row>
    <row r="41" spans="1:20" ht="21.75">
      <c r="A41" s="3" t="s">
        <v>99</v>
      </c>
      <c r="B41" s="9" t="s">
        <v>61</v>
      </c>
      <c r="C41" s="1"/>
      <c r="D41" s="2"/>
      <c r="E41" s="2"/>
      <c r="F41" s="3" t="s">
        <v>147</v>
      </c>
      <c r="G41" s="4">
        <f t="shared" si="6"/>
        <v>297</v>
      </c>
      <c r="H41" s="4">
        <v>0</v>
      </c>
      <c r="I41" s="4">
        <v>0</v>
      </c>
      <c r="J41" s="4">
        <v>1</v>
      </c>
      <c r="K41" s="4">
        <v>5</v>
      </c>
      <c r="L41" s="4">
        <v>7</v>
      </c>
      <c r="M41" s="4">
        <v>20</v>
      </c>
      <c r="N41" s="4">
        <v>36</v>
      </c>
      <c r="O41" s="4">
        <v>227</v>
      </c>
      <c r="P41" s="2">
        <f t="shared" si="7"/>
        <v>296</v>
      </c>
      <c r="Q41" s="5">
        <f t="shared" si="8"/>
        <v>3.793918918918919</v>
      </c>
      <c r="R41" s="5">
        <f t="shared" si="9"/>
        <v>0.4442920806016207</v>
      </c>
      <c r="S41" s="2">
        <v>1</v>
      </c>
      <c r="T41" s="2">
        <v>0</v>
      </c>
    </row>
    <row r="42" spans="1:20" ht="21.75">
      <c r="A42" s="3" t="s">
        <v>171</v>
      </c>
      <c r="B42" s="9" t="s">
        <v>62</v>
      </c>
      <c r="C42" s="1"/>
      <c r="D42" s="2"/>
      <c r="E42" s="2"/>
      <c r="F42" s="3" t="s">
        <v>147</v>
      </c>
      <c r="G42" s="4">
        <f t="shared" si="6"/>
        <v>295</v>
      </c>
      <c r="H42" s="4">
        <v>9</v>
      </c>
      <c r="I42" s="4">
        <v>12</v>
      </c>
      <c r="J42" s="4">
        <v>17</v>
      </c>
      <c r="K42" s="4">
        <v>21</v>
      </c>
      <c r="L42" s="4">
        <v>34</v>
      </c>
      <c r="M42" s="4">
        <v>57</v>
      </c>
      <c r="N42" s="4">
        <v>63</v>
      </c>
      <c r="O42" s="4">
        <v>82</v>
      </c>
      <c r="P42" s="2">
        <f t="shared" si="7"/>
        <v>295</v>
      </c>
      <c r="Q42" s="5">
        <f t="shared" si="8"/>
        <v>2.9966101694915253</v>
      </c>
      <c r="R42" s="5">
        <f t="shared" si="9"/>
        <v>0.999146432608798</v>
      </c>
      <c r="S42" s="2">
        <v>0</v>
      </c>
      <c r="T42" s="2">
        <v>0</v>
      </c>
    </row>
    <row r="43" spans="1:20" ht="21.75">
      <c r="A43" s="3" t="s">
        <v>172</v>
      </c>
      <c r="B43" s="9" t="s">
        <v>29</v>
      </c>
      <c r="C43" s="1"/>
      <c r="D43" s="2"/>
      <c r="E43" s="2"/>
      <c r="F43" s="3" t="s">
        <v>147</v>
      </c>
      <c r="G43" s="4">
        <f t="shared" si="6"/>
        <v>41</v>
      </c>
      <c r="H43" s="4">
        <v>0</v>
      </c>
      <c r="I43" s="4">
        <v>0</v>
      </c>
      <c r="J43" s="4">
        <v>0</v>
      </c>
      <c r="K43" s="4">
        <v>4</v>
      </c>
      <c r="L43" s="4">
        <v>5</v>
      </c>
      <c r="M43" s="4">
        <v>16</v>
      </c>
      <c r="N43" s="4">
        <v>6</v>
      </c>
      <c r="O43" s="4">
        <v>10</v>
      </c>
      <c r="P43" s="2">
        <f t="shared" si="7"/>
        <v>41</v>
      </c>
      <c r="Q43" s="5">
        <f t="shared" si="8"/>
        <v>3.158536585365854</v>
      </c>
      <c r="R43" s="5">
        <f t="shared" si="9"/>
        <v>0.6191952329163949</v>
      </c>
      <c r="S43" s="2">
        <v>0</v>
      </c>
      <c r="T43" s="2">
        <v>0</v>
      </c>
    </row>
    <row r="44" spans="1:20" ht="21.75">
      <c r="A44" s="3" t="s">
        <v>126</v>
      </c>
      <c r="B44" s="3" t="s">
        <v>138</v>
      </c>
      <c r="C44" s="1"/>
      <c r="D44" s="2"/>
      <c r="E44" s="2"/>
      <c r="F44" s="3" t="s">
        <v>147</v>
      </c>
      <c r="G44" s="4">
        <f t="shared" si="6"/>
        <v>247</v>
      </c>
      <c r="H44" s="2">
        <v>1</v>
      </c>
      <c r="I44" s="2">
        <v>3</v>
      </c>
      <c r="J44" s="2">
        <v>9</v>
      </c>
      <c r="K44" s="2">
        <v>32</v>
      </c>
      <c r="L44" s="2">
        <v>31</v>
      </c>
      <c r="M44" s="2">
        <v>35</v>
      </c>
      <c r="N44" s="2">
        <v>50</v>
      </c>
      <c r="O44" s="2">
        <v>86</v>
      </c>
      <c r="P44" s="2">
        <f t="shared" si="7"/>
        <v>247</v>
      </c>
      <c r="Q44" s="5">
        <f t="shared" si="8"/>
        <v>3.165991902834008</v>
      </c>
      <c r="R44" s="5">
        <f t="shared" si="9"/>
        <v>0.8361622665289465</v>
      </c>
      <c r="S44" s="2">
        <v>0</v>
      </c>
      <c r="T44" s="2">
        <v>0</v>
      </c>
    </row>
    <row r="45" spans="1:20" ht="21.75">
      <c r="A45" s="3" t="s">
        <v>178</v>
      </c>
      <c r="B45" s="9" t="s">
        <v>139</v>
      </c>
      <c r="C45" s="1"/>
      <c r="D45" s="2"/>
      <c r="E45" s="2"/>
      <c r="F45" s="3" t="s">
        <v>147</v>
      </c>
      <c r="G45" s="4">
        <f t="shared" si="6"/>
        <v>249</v>
      </c>
      <c r="H45" s="4">
        <v>3</v>
      </c>
      <c r="I45" s="4">
        <v>10</v>
      </c>
      <c r="J45" s="4">
        <v>8</v>
      </c>
      <c r="K45" s="4">
        <v>27</v>
      </c>
      <c r="L45" s="4">
        <v>36</v>
      </c>
      <c r="M45" s="4">
        <v>37</v>
      </c>
      <c r="N45" s="4">
        <v>34</v>
      </c>
      <c r="O45" s="4">
        <v>92</v>
      </c>
      <c r="P45" s="2">
        <f t="shared" si="7"/>
        <v>247</v>
      </c>
      <c r="Q45" s="5">
        <f t="shared" si="8"/>
        <v>3.0931174089068825</v>
      </c>
      <c r="R45" s="5">
        <f t="shared" si="9"/>
        <v>0.9423854210256584</v>
      </c>
      <c r="S45" s="2">
        <v>0</v>
      </c>
      <c r="T45" s="2">
        <v>2</v>
      </c>
    </row>
    <row r="46" spans="1:20" ht="21.75">
      <c r="A46" s="3" t="s">
        <v>179</v>
      </c>
      <c r="B46" s="9" t="s">
        <v>140</v>
      </c>
      <c r="C46" s="1"/>
      <c r="D46" s="2"/>
      <c r="E46" s="2"/>
      <c r="F46" s="3" t="s">
        <v>147</v>
      </c>
      <c r="G46" s="4">
        <f t="shared" si="6"/>
        <v>33</v>
      </c>
      <c r="H46" s="4">
        <v>0</v>
      </c>
      <c r="I46" s="4">
        <v>1</v>
      </c>
      <c r="J46" s="4">
        <v>2</v>
      </c>
      <c r="K46" s="4">
        <v>6</v>
      </c>
      <c r="L46" s="4">
        <v>8</v>
      </c>
      <c r="M46" s="4">
        <v>7</v>
      </c>
      <c r="N46" s="4">
        <v>5</v>
      </c>
      <c r="O46" s="4">
        <v>4</v>
      </c>
      <c r="P46" s="2">
        <f t="shared" si="7"/>
        <v>33</v>
      </c>
      <c r="Q46" s="5">
        <f t="shared" si="8"/>
        <v>2.742424242424242</v>
      </c>
      <c r="R46" s="5">
        <f t="shared" si="9"/>
        <v>0.7698997585401518</v>
      </c>
      <c r="S46" s="2">
        <v>0</v>
      </c>
      <c r="T46" s="2">
        <v>0</v>
      </c>
    </row>
    <row r="47" spans="1:20" ht="21.75">
      <c r="A47" s="3"/>
      <c r="B47" s="9"/>
      <c r="C47" s="1"/>
      <c r="D47" s="2"/>
      <c r="E47" s="2"/>
      <c r="F47" s="3"/>
      <c r="G47" s="4"/>
      <c r="H47" s="4"/>
      <c r="I47" s="4"/>
      <c r="J47" s="4"/>
      <c r="K47" s="4"/>
      <c r="L47" s="4"/>
      <c r="M47" s="4"/>
      <c r="N47" s="4"/>
      <c r="O47" s="4"/>
      <c r="P47" s="2"/>
      <c r="Q47" s="5"/>
      <c r="R47" s="5"/>
      <c r="S47" s="2"/>
      <c r="T47" s="2"/>
    </row>
    <row r="48" spans="1:20" ht="21.75">
      <c r="A48" s="3"/>
      <c r="B48" s="2" t="s">
        <v>17</v>
      </c>
      <c r="C48" s="1"/>
      <c r="D48" s="2"/>
      <c r="E48" s="2"/>
      <c r="F48" s="3"/>
      <c r="G48" s="16">
        <f aca="true" t="shared" si="10" ref="G48:P48">SUM(G37:G47)</f>
        <v>1787</v>
      </c>
      <c r="H48" s="16">
        <f t="shared" si="10"/>
        <v>23</v>
      </c>
      <c r="I48" s="16">
        <f t="shared" si="10"/>
        <v>34</v>
      </c>
      <c r="J48" s="16">
        <f t="shared" si="10"/>
        <v>53</v>
      </c>
      <c r="K48" s="16">
        <f t="shared" si="10"/>
        <v>106</v>
      </c>
      <c r="L48" s="16">
        <f t="shared" si="10"/>
        <v>157</v>
      </c>
      <c r="M48" s="16">
        <f t="shared" si="10"/>
        <v>253</v>
      </c>
      <c r="N48" s="16">
        <f t="shared" si="10"/>
        <v>298</v>
      </c>
      <c r="O48" s="17">
        <f t="shared" si="10"/>
        <v>828</v>
      </c>
      <c r="P48" s="16">
        <f t="shared" si="10"/>
        <v>1752</v>
      </c>
      <c r="Q48" s="11">
        <f>(1*I48+1.5*J48+2*K48+2.5*L48+3*M48+3.5*N48+4*O48)/P48</f>
        <v>3.328767123287671</v>
      </c>
      <c r="R48" s="11">
        <f>SQRT((H48*0^2+I48*1^2+J48*1.5^2+K48*2^2+L48*2.5^2+M48*3^2+N48*3.5^2+O48*4^2)/P48-Q48^2)</f>
        <v>0.8682075355373682</v>
      </c>
      <c r="S48" s="16">
        <f>SUM(S37:S47)</f>
        <v>33</v>
      </c>
      <c r="T48" s="16">
        <f>SUM(T37:T47)</f>
        <v>2</v>
      </c>
    </row>
    <row r="49" spans="1:20" ht="21.75">
      <c r="A49" s="3"/>
      <c r="B49" s="2" t="s">
        <v>18</v>
      </c>
      <c r="C49" s="3"/>
      <c r="D49" s="3"/>
      <c r="E49" s="3"/>
      <c r="F49" s="3"/>
      <c r="G49" s="1">
        <f>G48*100/$G$48</f>
        <v>100</v>
      </c>
      <c r="H49" s="1">
        <f aca="true" t="shared" si="11" ref="H49:P49">H48*100/$G$48</f>
        <v>1.2870733072188025</v>
      </c>
      <c r="I49" s="1">
        <f t="shared" si="11"/>
        <v>1.9026301063234472</v>
      </c>
      <c r="J49" s="1">
        <f t="shared" si="11"/>
        <v>2.965864577504197</v>
      </c>
      <c r="K49" s="1">
        <f t="shared" si="11"/>
        <v>5.931729155008394</v>
      </c>
      <c r="L49" s="1">
        <f t="shared" si="11"/>
        <v>8.785674314493564</v>
      </c>
      <c r="M49" s="1">
        <f t="shared" si="11"/>
        <v>14.157806379406827</v>
      </c>
      <c r="N49" s="1">
        <f t="shared" si="11"/>
        <v>16.67599328483492</v>
      </c>
      <c r="O49" s="1">
        <f t="shared" si="11"/>
        <v>46.33463905987689</v>
      </c>
      <c r="P49" s="1">
        <f t="shared" si="11"/>
        <v>98.04141018466704</v>
      </c>
      <c r="Q49" s="18"/>
      <c r="R49" s="18"/>
      <c r="S49" s="1">
        <f>S48*100/$G$48</f>
        <v>1.846670397313934</v>
      </c>
      <c r="T49" s="1">
        <f>T48*100/$G$48</f>
        <v>0.1119194180190263</v>
      </c>
    </row>
    <row r="50" spans="1:20" ht="21.75">
      <c r="A50" s="19"/>
      <c r="B50" s="21"/>
      <c r="C50" s="19"/>
      <c r="D50" s="19"/>
      <c r="E50" s="19"/>
      <c r="F50" s="19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5"/>
      <c r="R50" s="25"/>
      <c r="S50" s="20"/>
      <c r="T50" s="20"/>
    </row>
    <row r="51" spans="1:20" ht="21.75">
      <c r="A51" s="19"/>
      <c r="B51" s="21"/>
      <c r="C51" s="19"/>
      <c r="D51" s="19"/>
      <c r="E51" s="19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5"/>
      <c r="R51" s="25"/>
      <c r="S51" s="20"/>
      <c r="T51" s="20"/>
    </row>
    <row r="52" spans="1:20" ht="21.75">
      <c r="A52" s="19"/>
      <c r="B52" s="21"/>
      <c r="C52" s="19"/>
      <c r="D52" s="19"/>
      <c r="E52" s="19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5"/>
      <c r="R52" s="25"/>
      <c r="S52" s="20"/>
      <c r="T52" s="20"/>
    </row>
    <row r="53" spans="1:20" ht="21.75">
      <c r="A53" s="19"/>
      <c r="B53" s="21"/>
      <c r="C53" s="19"/>
      <c r="D53" s="19"/>
      <c r="E53" s="19"/>
      <c r="F53" s="19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5"/>
      <c r="R53" s="25"/>
      <c r="S53" s="20"/>
      <c r="T53" s="20"/>
    </row>
    <row r="54" spans="1:20" ht="21.75">
      <c r="A54" s="19"/>
      <c r="B54" s="21"/>
      <c r="C54" s="19"/>
      <c r="D54" s="19"/>
      <c r="E54" s="19"/>
      <c r="F54" s="19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5"/>
      <c r="R54" s="25"/>
      <c r="S54" s="20"/>
      <c r="T54" s="20"/>
    </row>
    <row r="55" spans="1:20" ht="21.75">
      <c r="A55" s="19"/>
      <c r="B55" s="21"/>
      <c r="C55" s="19"/>
      <c r="D55" s="19"/>
      <c r="E55" s="19"/>
      <c r="F55" s="19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5"/>
      <c r="R55" s="25"/>
      <c r="S55" s="20"/>
      <c r="T55" s="20"/>
    </row>
    <row r="56" spans="1:20" ht="21.75">
      <c r="A56" s="19"/>
      <c r="B56" s="21"/>
      <c r="C56" s="19"/>
      <c r="D56" s="19"/>
      <c r="E56" s="19"/>
      <c r="F56" s="19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5"/>
      <c r="R56" s="25"/>
      <c r="S56" s="20"/>
      <c r="T56" s="20"/>
    </row>
    <row r="57" spans="1:20" ht="21.75">
      <c r="A57" s="19"/>
      <c r="B57" s="21"/>
      <c r="C57" s="19"/>
      <c r="D57" s="19"/>
      <c r="E57" s="19"/>
      <c r="F57" s="19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5"/>
      <c r="R57" s="25"/>
      <c r="S57" s="20"/>
      <c r="T57" s="20"/>
    </row>
    <row r="58" spans="1:20" ht="21.75">
      <c r="A58" s="19"/>
      <c r="B58" s="21"/>
      <c r="C58" s="19"/>
      <c r="D58" s="19"/>
      <c r="E58" s="19"/>
      <c r="F58" s="19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5"/>
      <c r="R58" s="25"/>
      <c r="S58" s="20"/>
      <c r="T58" s="20"/>
    </row>
    <row r="59" spans="1:20" ht="21.75">
      <c r="A59" s="19"/>
      <c r="B59" s="21"/>
      <c r="C59" s="19"/>
      <c r="D59" s="19"/>
      <c r="E59" s="19"/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5"/>
      <c r="R59" s="25"/>
      <c r="S59" s="20"/>
      <c r="T59" s="20"/>
    </row>
    <row r="60" spans="1:20" ht="21.75">
      <c r="A60" s="19"/>
      <c r="B60" s="21"/>
      <c r="C60" s="19"/>
      <c r="D60" s="19"/>
      <c r="E60" s="19"/>
      <c r="F60" s="19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5"/>
      <c r="R60" s="25"/>
      <c r="S60" s="20"/>
      <c r="T60" s="20"/>
    </row>
    <row r="61" spans="1:20" ht="21.75">
      <c r="A61" s="19"/>
      <c r="B61" s="21"/>
      <c r="C61" s="19"/>
      <c r="D61" s="19"/>
      <c r="E61" s="19"/>
      <c r="F61" s="19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5"/>
      <c r="R61" s="25"/>
      <c r="S61" s="20"/>
      <c r="T61" s="20"/>
    </row>
    <row r="62" spans="1:20" ht="21.75">
      <c r="A62" s="19"/>
      <c r="B62" s="21"/>
      <c r="C62" s="19"/>
      <c r="D62" s="19"/>
      <c r="E62" s="19"/>
      <c r="F62" s="19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5"/>
      <c r="R62" s="25"/>
      <c r="S62" s="20"/>
      <c r="T62" s="20"/>
    </row>
    <row r="63" spans="1:20" ht="21.75">
      <c r="A63" s="19"/>
      <c r="B63" s="21"/>
      <c r="C63" s="19"/>
      <c r="D63" s="19"/>
      <c r="E63" s="19"/>
      <c r="F63" s="19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5"/>
      <c r="R63" s="25"/>
      <c r="S63" s="20"/>
      <c r="T63" s="20"/>
    </row>
    <row r="64" spans="1:20" ht="21.75">
      <c r="A64" s="19"/>
      <c r="B64" s="21"/>
      <c r="C64" s="19"/>
      <c r="D64" s="19"/>
      <c r="E64" s="19"/>
      <c r="F64" s="19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5"/>
      <c r="R64" s="25"/>
      <c r="S64" s="20"/>
      <c r="T64" s="20"/>
    </row>
    <row r="65" spans="1:20" ht="21.75">
      <c r="A65" s="19"/>
      <c r="B65" s="21"/>
      <c r="C65" s="19"/>
      <c r="D65" s="19"/>
      <c r="E65" s="19"/>
      <c r="F65" s="1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5"/>
      <c r="R65" s="25"/>
      <c r="S65" s="20"/>
      <c r="T65" s="20"/>
    </row>
    <row r="66" spans="1:20" ht="26.25">
      <c r="A66" s="33" t="s">
        <v>149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23.25">
      <c r="A67" s="34" t="s">
        <v>154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</row>
    <row r="68" spans="1:20" ht="33" customHeight="1">
      <c r="A68" s="27" t="s">
        <v>0</v>
      </c>
      <c r="B68" s="27" t="s">
        <v>1</v>
      </c>
      <c r="C68" s="1" t="s">
        <v>2</v>
      </c>
      <c r="D68" s="2" t="s">
        <v>3</v>
      </c>
      <c r="E68" s="2" t="s">
        <v>4</v>
      </c>
      <c r="F68" s="3" t="s">
        <v>5</v>
      </c>
      <c r="G68" s="28" t="s">
        <v>6</v>
      </c>
      <c r="H68" s="30" t="s">
        <v>7</v>
      </c>
      <c r="I68" s="31"/>
      <c r="J68" s="31"/>
      <c r="K68" s="31"/>
      <c r="L68" s="31"/>
      <c r="M68" s="31"/>
      <c r="N68" s="31"/>
      <c r="O68" s="32"/>
      <c r="P68" s="29" t="s">
        <v>8</v>
      </c>
      <c r="Q68" s="26" t="s">
        <v>9</v>
      </c>
      <c r="R68" s="26" t="s">
        <v>10</v>
      </c>
      <c r="S68" s="29" t="s">
        <v>11</v>
      </c>
      <c r="T68" s="29"/>
    </row>
    <row r="69" spans="1:20" ht="21.75">
      <c r="A69" s="27"/>
      <c r="B69" s="27"/>
      <c r="C69" s="1"/>
      <c r="D69" s="2"/>
      <c r="E69" s="2"/>
      <c r="F69" s="3"/>
      <c r="G69" s="28"/>
      <c r="H69" s="2">
        <v>0</v>
      </c>
      <c r="I69" s="2">
        <v>1</v>
      </c>
      <c r="J69" s="2">
        <v>1.5</v>
      </c>
      <c r="K69" s="2">
        <v>2</v>
      </c>
      <c r="L69" s="2">
        <v>2.5</v>
      </c>
      <c r="M69" s="2">
        <v>3</v>
      </c>
      <c r="N69" s="2">
        <v>3.5</v>
      </c>
      <c r="O69" s="2">
        <v>4</v>
      </c>
      <c r="P69" s="29"/>
      <c r="Q69" s="26"/>
      <c r="R69" s="26"/>
      <c r="S69" s="2" t="s">
        <v>12</v>
      </c>
      <c r="T69" s="2" t="s">
        <v>13</v>
      </c>
    </row>
    <row r="70" spans="1:20" ht="20.25" customHeight="1">
      <c r="A70" s="3" t="s">
        <v>70</v>
      </c>
      <c r="B70" s="3" t="s">
        <v>31</v>
      </c>
      <c r="C70" s="1">
        <v>1</v>
      </c>
      <c r="D70" s="2">
        <v>1</v>
      </c>
      <c r="E70" s="2">
        <v>3</v>
      </c>
      <c r="F70" s="3" t="s">
        <v>21</v>
      </c>
      <c r="G70" s="4">
        <f aca="true" t="shared" si="12" ref="G70:G76">SUM(H70:O70,S70:T70)</f>
        <v>286</v>
      </c>
      <c r="H70" s="2">
        <v>41</v>
      </c>
      <c r="I70" s="2">
        <v>35</v>
      </c>
      <c r="J70" s="2">
        <v>36</v>
      </c>
      <c r="K70" s="2">
        <v>45</v>
      </c>
      <c r="L70" s="2">
        <v>30</v>
      </c>
      <c r="M70" s="2">
        <v>45</v>
      </c>
      <c r="N70" s="2">
        <v>36</v>
      </c>
      <c r="O70" s="2">
        <v>18</v>
      </c>
      <c r="P70" s="2">
        <f aca="true" t="shared" si="13" ref="P70:P76">SUM(H70:O70)</f>
        <v>286</v>
      </c>
      <c r="Q70" s="5">
        <f aca="true" t="shared" si="14" ref="Q70:Q76">(1*I70+1.5*J70+2*K70+2.5*L70+3*M70+3.5*N70+4*O70)/P70</f>
        <v>2.0524475524475525</v>
      </c>
      <c r="R70" s="5">
        <f aca="true" t="shared" si="15" ref="R70:R76">SQRT((H70*0^2+I70*1^2+J70*1.5^2+K70*2^2+L70*2.5^2+M70*3^2+N70*3.5^2+O70*4^2)/P70-Q70^2)</f>
        <v>1.201271597119676</v>
      </c>
      <c r="S70" s="2">
        <v>0</v>
      </c>
      <c r="T70" s="2">
        <v>0</v>
      </c>
    </row>
    <row r="71" spans="1:20" ht="20.25" customHeight="1">
      <c r="A71" s="3" t="s">
        <v>71</v>
      </c>
      <c r="B71" s="3" t="s">
        <v>32</v>
      </c>
      <c r="C71" s="1">
        <v>1</v>
      </c>
      <c r="D71" s="2">
        <v>1</v>
      </c>
      <c r="E71" s="2">
        <v>3</v>
      </c>
      <c r="F71" s="3" t="s">
        <v>21</v>
      </c>
      <c r="G71" s="4">
        <f t="shared" si="12"/>
        <v>83</v>
      </c>
      <c r="H71" s="2">
        <v>0</v>
      </c>
      <c r="I71" s="2">
        <v>0</v>
      </c>
      <c r="J71" s="2">
        <v>1</v>
      </c>
      <c r="K71" s="2">
        <v>8</v>
      </c>
      <c r="L71" s="2">
        <v>30</v>
      </c>
      <c r="M71" s="2">
        <v>35</v>
      </c>
      <c r="N71" s="2">
        <v>7</v>
      </c>
      <c r="O71" s="2">
        <v>2</v>
      </c>
      <c r="P71" s="2">
        <f t="shared" si="13"/>
        <v>83</v>
      </c>
      <c r="Q71" s="5">
        <f t="shared" si="14"/>
        <v>2.7710843373493974</v>
      </c>
      <c r="R71" s="5">
        <f t="shared" si="15"/>
        <v>0.4545698669858684</v>
      </c>
      <c r="S71" s="2">
        <v>0</v>
      </c>
      <c r="T71" s="2">
        <v>0</v>
      </c>
    </row>
    <row r="72" spans="1:20" ht="20.25" customHeight="1">
      <c r="A72" s="3" t="s">
        <v>86</v>
      </c>
      <c r="B72" s="3" t="s">
        <v>50</v>
      </c>
      <c r="C72" s="1">
        <v>1</v>
      </c>
      <c r="D72" s="2">
        <v>1</v>
      </c>
      <c r="E72" s="2">
        <v>3</v>
      </c>
      <c r="F72" s="3" t="s">
        <v>21</v>
      </c>
      <c r="G72" s="4">
        <f t="shared" si="12"/>
        <v>296</v>
      </c>
      <c r="H72" s="2">
        <v>17</v>
      </c>
      <c r="I72" s="2">
        <v>40</v>
      </c>
      <c r="J72" s="2">
        <v>41</v>
      </c>
      <c r="K72" s="2">
        <v>60</v>
      </c>
      <c r="L72" s="2">
        <v>37</v>
      </c>
      <c r="M72" s="2">
        <v>52</v>
      </c>
      <c r="N72" s="2">
        <v>30</v>
      </c>
      <c r="O72" s="2">
        <v>18</v>
      </c>
      <c r="P72" s="2">
        <f t="shared" si="13"/>
        <v>295</v>
      </c>
      <c r="Q72" s="5">
        <f t="shared" si="14"/>
        <v>2.1932203389830507</v>
      </c>
      <c r="R72" s="5">
        <f t="shared" si="15"/>
        <v>1.0217738657876632</v>
      </c>
      <c r="S72" s="2">
        <v>1</v>
      </c>
      <c r="T72" s="2">
        <v>0</v>
      </c>
    </row>
    <row r="73" spans="1:20" ht="20.25" customHeight="1">
      <c r="A73" s="3" t="s">
        <v>107</v>
      </c>
      <c r="B73" s="3" t="s">
        <v>108</v>
      </c>
      <c r="C73" s="1"/>
      <c r="D73" s="2"/>
      <c r="E73" s="2"/>
      <c r="F73" s="3" t="s">
        <v>21</v>
      </c>
      <c r="G73" s="4">
        <f t="shared" si="12"/>
        <v>40</v>
      </c>
      <c r="H73" s="2">
        <v>0</v>
      </c>
      <c r="I73" s="2">
        <v>0</v>
      </c>
      <c r="J73" s="2">
        <v>1</v>
      </c>
      <c r="K73" s="2">
        <v>3</v>
      </c>
      <c r="L73" s="2">
        <v>8</v>
      </c>
      <c r="M73" s="2">
        <v>7</v>
      </c>
      <c r="N73" s="2">
        <v>9</v>
      </c>
      <c r="O73" s="2">
        <v>12</v>
      </c>
      <c r="P73" s="2">
        <f t="shared" si="13"/>
        <v>40</v>
      </c>
      <c r="Q73" s="5">
        <f t="shared" si="14"/>
        <v>3.2</v>
      </c>
      <c r="R73" s="5">
        <f t="shared" si="15"/>
        <v>0.7053367989832933</v>
      </c>
      <c r="S73" s="2">
        <v>0</v>
      </c>
      <c r="T73" s="2">
        <v>0</v>
      </c>
    </row>
    <row r="74" spans="1:20" ht="20.25" customHeight="1">
      <c r="A74" s="3" t="s">
        <v>160</v>
      </c>
      <c r="B74" s="3" t="s">
        <v>161</v>
      </c>
      <c r="C74" s="1">
        <v>1</v>
      </c>
      <c r="D74" s="2">
        <v>1</v>
      </c>
      <c r="E74" s="2">
        <v>3</v>
      </c>
      <c r="F74" s="3" t="s">
        <v>21</v>
      </c>
      <c r="G74" s="4">
        <f t="shared" si="12"/>
        <v>33</v>
      </c>
      <c r="H74" s="2">
        <v>0</v>
      </c>
      <c r="I74" s="2">
        <v>1</v>
      </c>
      <c r="J74" s="2">
        <v>2</v>
      </c>
      <c r="K74" s="2">
        <v>6</v>
      </c>
      <c r="L74" s="2">
        <v>9</v>
      </c>
      <c r="M74" s="2">
        <v>12</v>
      </c>
      <c r="N74" s="2">
        <v>3</v>
      </c>
      <c r="O74" s="2">
        <v>0</v>
      </c>
      <c r="P74" s="2">
        <f t="shared" si="13"/>
        <v>33</v>
      </c>
      <c r="Q74" s="5">
        <f t="shared" si="14"/>
        <v>2.5757575757575757</v>
      </c>
      <c r="R74" s="5">
        <f t="shared" si="15"/>
        <v>0.5918795449886244</v>
      </c>
      <c r="S74" s="2">
        <v>0</v>
      </c>
      <c r="T74" s="2">
        <v>0</v>
      </c>
    </row>
    <row r="75" spans="1:20" ht="20.25" customHeight="1">
      <c r="A75" s="3" t="s">
        <v>113</v>
      </c>
      <c r="B75" s="3" t="s">
        <v>129</v>
      </c>
      <c r="C75" s="1">
        <v>1</v>
      </c>
      <c r="D75" s="2">
        <v>1</v>
      </c>
      <c r="E75" s="2">
        <v>3</v>
      </c>
      <c r="F75" s="3" t="s">
        <v>21</v>
      </c>
      <c r="G75" s="4">
        <f t="shared" si="12"/>
        <v>247</v>
      </c>
      <c r="H75" s="2">
        <v>6</v>
      </c>
      <c r="I75" s="2">
        <v>7</v>
      </c>
      <c r="J75" s="2">
        <v>22</v>
      </c>
      <c r="K75" s="2">
        <v>65</v>
      </c>
      <c r="L75" s="2">
        <v>71</v>
      </c>
      <c r="M75" s="2">
        <v>56</v>
      </c>
      <c r="N75" s="2">
        <v>16</v>
      </c>
      <c r="O75" s="2">
        <v>4</v>
      </c>
      <c r="P75" s="2">
        <f t="shared" si="13"/>
        <v>247</v>
      </c>
      <c r="Q75" s="5">
        <f t="shared" si="14"/>
        <v>2.3785425101214575</v>
      </c>
      <c r="R75" s="5">
        <f t="shared" si="15"/>
        <v>0.7166506534735488</v>
      </c>
      <c r="S75" s="2">
        <v>0</v>
      </c>
      <c r="T75" s="2">
        <v>0</v>
      </c>
    </row>
    <row r="76" spans="1:20" ht="20.25" customHeight="1">
      <c r="A76" s="3" t="s">
        <v>173</v>
      </c>
      <c r="B76" s="3" t="s">
        <v>174</v>
      </c>
      <c r="C76" s="1">
        <v>1</v>
      </c>
      <c r="D76" s="2">
        <v>1</v>
      </c>
      <c r="E76" s="2">
        <v>3</v>
      </c>
      <c r="F76" s="3" t="s">
        <v>21</v>
      </c>
      <c r="G76" s="4">
        <f t="shared" si="12"/>
        <v>57</v>
      </c>
      <c r="H76" s="2">
        <v>0</v>
      </c>
      <c r="I76" s="2">
        <v>8</v>
      </c>
      <c r="J76" s="2">
        <v>4</v>
      </c>
      <c r="K76" s="2">
        <v>10</v>
      </c>
      <c r="L76" s="2">
        <v>1</v>
      </c>
      <c r="M76" s="2">
        <v>21</v>
      </c>
      <c r="N76" s="2">
        <v>2</v>
      </c>
      <c r="O76" s="2">
        <v>11</v>
      </c>
      <c r="P76" s="2">
        <f t="shared" si="13"/>
        <v>57</v>
      </c>
      <c r="Q76" s="5">
        <f t="shared" si="14"/>
        <v>2.6403508771929824</v>
      </c>
      <c r="R76" s="5">
        <f t="shared" si="15"/>
        <v>0.985662062497385</v>
      </c>
      <c r="S76" s="2">
        <v>0</v>
      </c>
      <c r="T76" s="2">
        <v>0</v>
      </c>
    </row>
    <row r="77" spans="1:20" ht="20.25" customHeight="1">
      <c r="A77" s="3"/>
      <c r="B77" s="9"/>
      <c r="C77" s="1"/>
      <c r="D77" s="2"/>
      <c r="E77" s="2"/>
      <c r="F77" s="3"/>
      <c r="G77" s="4"/>
      <c r="H77" s="4"/>
      <c r="I77" s="4"/>
      <c r="J77" s="4"/>
      <c r="K77" s="4"/>
      <c r="L77" s="4"/>
      <c r="M77" s="4"/>
      <c r="N77" s="4"/>
      <c r="O77" s="4"/>
      <c r="P77" s="2"/>
      <c r="Q77" s="5"/>
      <c r="R77" s="5"/>
      <c r="S77" s="2"/>
      <c r="T77" s="2"/>
    </row>
    <row r="78" spans="1:20" ht="20.25" customHeight="1">
      <c r="A78" s="3"/>
      <c r="B78" s="2" t="s">
        <v>17</v>
      </c>
      <c r="C78" s="1"/>
      <c r="D78" s="2"/>
      <c r="E78" s="2"/>
      <c r="F78" s="3"/>
      <c r="G78" s="16">
        <f>SUM(G70:G77)</f>
        <v>1042</v>
      </c>
      <c r="H78" s="16">
        <f aca="true" t="shared" si="16" ref="H78:P78">SUM(H70:H77)</f>
        <v>64</v>
      </c>
      <c r="I78" s="16">
        <f t="shared" si="16"/>
        <v>91</v>
      </c>
      <c r="J78" s="16">
        <f t="shared" si="16"/>
        <v>107</v>
      </c>
      <c r="K78" s="16">
        <f t="shared" si="16"/>
        <v>197</v>
      </c>
      <c r="L78" s="16">
        <f t="shared" si="16"/>
        <v>186</v>
      </c>
      <c r="M78" s="16">
        <f t="shared" si="16"/>
        <v>228</v>
      </c>
      <c r="N78" s="16">
        <f t="shared" si="16"/>
        <v>103</v>
      </c>
      <c r="O78" s="16">
        <f t="shared" si="16"/>
        <v>65</v>
      </c>
      <c r="P78" s="16">
        <f t="shared" si="16"/>
        <v>1041</v>
      </c>
      <c r="Q78" s="11">
        <f>(1*I78+1.5*J78+2*K78+2.5*L78+3*M78+3.5*N78+4*O78)/P78</f>
        <v>2.319884726224784</v>
      </c>
      <c r="R78" s="11">
        <f>SQRT((H78*0^2+I78*1^2+J78*1.5^2+K78*2^2+L78*2.5^2+M78*3^2+N78*3.5^2+O78*4^2)/P78-Q78^2)</f>
        <v>0.9963807638053882</v>
      </c>
      <c r="S78" s="16">
        <f>SUM(S70:S77)</f>
        <v>1</v>
      </c>
      <c r="T78" s="16">
        <f>SUM(T70:T77)</f>
        <v>0</v>
      </c>
    </row>
    <row r="79" spans="1:20" ht="20.25" customHeight="1">
      <c r="A79" s="3"/>
      <c r="B79" s="2" t="s">
        <v>18</v>
      </c>
      <c r="C79" s="3"/>
      <c r="D79" s="3"/>
      <c r="E79" s="3"/>
      <c r="F79" s="3"/>
      <c r="G79" s="1">
        <f>G78*100/$G$78</f>
        <v>100</v>
      </c>
      <c r="H79" s="1">
        <f aca="true" t="shared" si="17" ref="H79:P79">H78*100/$G$78</f>
        <v>6.142034548944338</v>
      </c>
      <c r="I79" s="1">
        <f t="shared" si="17"/>
        <v>8.73320537428023</v>
      </c>
      <c r="J79" s="1">
        <f t="shared" si="17"/>
        <v>10.268714011516314</v>
      </c>
      <c r="K79" s="1">
        <f t="shared" si="17"/>
        <v>18.90595009596929</v>
      </c>
      <c r="L79" s="1">
        <f t="shared" si="17"/>
        <v>17.850287907869482</v>
      </c>
      <c r="M79" s="1">
        <f t="shared" si="17"/>
        <v>21.880998080614205</v>
      </c>
      <c r="N79" s="1">
        <f t="shared" si="17"/>
        <v>9.884836852207293</v>
      </c>
      <c r="O79" s="1">
        <f t="shared" si="17"/>
        <v>6.2380038387715935</v>
      </c>
      <c r="P79" s="1">
        <f t="shared" si="17"/>
        <v>99.90403071017275</v>
      </c>
      <c r="Q79" s="18"/>
      <c r="R79" s="18"/>
      <c r="S79" s="1">
        <f>S78*100/$G$78</f>
        <v>0.09596928982725528</v>
      </c>
      <c r="T79" s="1">
        <f>T78*100/$G$78</f>
        <v>0</v>
      </c>
    </row>
    <row r="80" spans="1:20" ht="20.25" customHeight="1">
      <c r="A80" s="19"/>
      <c r="B80" s="19"/>
      <c r="C80" s="20"/>
      <c r="D80" s="21"/>
      <c r="E80" s="21"/>
      <c r="F80" s="19"/>
      <c r="G80" s="22"/>
      <c r="H80" s="21"/>
      <c r="I80" s="21"/>
      <c r="J80" s="21"/>
      <c r="K80" s="21"/>
      <c r="L80" s="21"/>
      <c r="M80" s="21"/>
      <c r="N80" s="21"/>
      <c r="O80" s="21"/>
      <c r="P80" s="21"/>
      <c r="Q80" s="23"/>
      <c r="R80" s="23"/>
      <c r="S80" s="21"/>
      <c r="T80" s="21"/>
    </row>
    <row r="81" spans="1:20" ht="20.25" customHeight="1">
      <c r="A81" s="19"/>
      <c r="B81" s="19"/>
      <c r="C81" s="20"/>
      <c r="D81" s="21"/>
      <c r="E81" s="21"/>
      <c r="F81" s="19"/>
      <c r="G81" s="22"/>
      <c r="H81" s="21"/>
      <c r="I81" s="21"/>
      <c r="J81" s="21"/>
      <c r="K81" s="21"/>
      <c r="L81" s="21"/>
      <c r="M81" s="21"/>
      <c r="N81" s="21"/>
      <c r="O81" s="21"/>
      <c r="P81" s="21"/>
      <c r="Q81" s="23"/>
      <c r="R81" s="23"/>
      <c r="S81" s="21"/>
      <c r="T81" s="21"/>
    </row>
    <row r="82" spans="1:20" ht="20.25" customHeight="1">
      <c r="A82" s="19"/>
      <c r="B82" s="19"/>
      <c r="C82" s="20"/>
      <c r="D82" s="21"/>
      <c r="E82" s="21"/>
      <c r="F82" s="19"/>
      <c r="G82" s="22"/>
      <c r="H82" s="21"/>
      <c r="I82" s="21"/>
      <c r="J82" s="21"/>
      <c r="K82" s="21"/>
      <c r="L82" s="21"/>
      <c r="M82" s="21"/>
      <c r="N82" s="21"/>
      <c r="O82" s="21"/>
      <c r="P82" s="21"/>
      <c r="Q82" s="23"/>
      <c r="R82" s="23"/>
      <c r="S82" s="21"/>
      <c r="T82" s="21"/>
    </row>
    <row r="83" spans="1:20" ht="20.25" customHeight="1">
      <c r="A83" s="19"/>
      <c r="B83" s="19"/>
      <c r="C83" s="20"/>
      <c r="D83" s="21"/>
      <c r="E83" s="21"/>
      <c r="F83" s="19"/>
      <c r="G83" s="22"/>
      <c r="H83" s="21"/>
      <c r="I83" s="21"/>
      <c r="J83" s="21"/>
      <c r="K83" s="21"/>
      <c r="L83" s="21"/>
      <c r="M83" s="21"/>
      <c r="N83" s="21"/>
      <c r="O83" s="21"/>
      <c r="P83" s="21"/>
      <c r="Q83" s="23"/>
      <c r="R83" s="23"/>
      <c r="S83" s="21"/>
      <c r="T83" s="21"/>
    </row>
    <row r="84" spans="1:20" ht="20.25" customHeight="1">
      <c r="A84" s="19"/>
      <c r="B84" s="19"/>
      <c r="C84" s="20"/>
      <c r="D84" s="21"/>
      <c r="E84" s="21"/>
      <c r="F84" s="19"/>
      <c r="G84" s="22"/>
      <c r="H84" s="21"/>
      <c r="I84" s="21"/>
      <c r="J84" s="21"/>
      <c r="K84" s="21"/>
      <c r="L84" s="21"/>
      <c r="M84" s="21"/>
      <c r="N84" s="21"/>
      <c r="O84" s="21"/>
      <c r="P84" s="21"/>
      <c r="Q84" s="23"/>
      <c r="R84" s="23"/>
      <c r="S84" s="21"/>
      <c r="T84" s="21"/>
    </row>
    <row r="85" spans="1:20" ht="20.25" customHeight="1">
      <c r="A85" s="19"/>
      <c r="B85" s="19"/>
      <c r="C85" s="20"/>
      <c r="D85" s="21"/>
      <c r="E85" s="21"/>
      <c r="F85" s="19"/>
      <c r="G85" s="22"/>
      <c r="H85" s="21"/>
      <c r="I85" s="21"/>
      <c r="J85" s="21"/>
      <c r="K85" s="21"/>
      <c r="L85" s="21"/>
      <c r="M85" s="21"/>
      <c r="N85" s="21"/>
      <c r="O85" s="21"/>
      <c r="P85" s="21"/>
      <c r="Q85" s="23"/>
      <c r="R85" s="23"/>
      <c r="S85" s="21"/>
      <c r="T85" s="21"/>
    </row>
    <row r="86" spans="1:20" ht="20.25" customHeight="1">
      <c r="A86" s="19"/>
      <c r="B86" s="19"/>
      <c r="C86" s="20"/>
      <c r="D86" s="21"/>
      <c r="E86" s="21"/>
      <c r="F86" s="19"/>
      <c r="G86" s="22"/>
      <c r="H86" s="21"/>
      <c r="I86" s="21"/>
      <c r="J86" s="21"/>
      <c r="K86" s="21"/>
      <c r="L86" s="21"/>
      <c r="M86" s="21"/>
      <c r="N86" s="21"/>
      <c r="O86" s="21"/>
      <c r="P86" s="21"/>
      <c r="Q86" s="23"/>
      <c r="R86" s="23"/>
      <c r="S86" s="21"/>
      <c r="T86" s="21"/>
    </row>
    <row r="87" spans="1:20" ht="20.25" customHeight="1">
      <c r="A87" s="19"/>
      <c r="B87" s="19"/>
      <c r="C87" s="20"/>
      <c r="D87" s="21"/>
      <c r="E87" s="21"/>
      <c r="F87" s="19"/>
      <c r="G87" s="22"/>
      <c r="H87" s="21"/>
      <c r="I87" s="21"/>
      <c r="J87" s="21"/>
      <c r="K87" s="21"/>
      <c r="L87" s="21"/>
      <c r="M87" s="21"/>
      <c r="N87" s="21"/>
      <c r="O87" s="21"/>
      <c r="P87" s="21"/>
      <c r="Q87" s="23"/>
      <c r="R87" s="23"/>
      <c r="S87" s="21"/>
      <c r="T87" s="21"/>
    </row>
    <row r="88" spans="1:20" ht="20.25" customHeight="1">
      <c r="A88" s="19"/>
      <c r="B88" s="19"/>
      <c r="C88" s="20"/>
      <c r="D88" s="21"/>
      <c r="E88" s="21"/>
      <c r="F88" s="19"/>
      <c r="G88" s="22"/>
      <c r="H88" s="21"/>
      <c r="I88" s="21"/>
      <c r="J88" s="21"/>
      <c r="K88" s="21"/>
      <c r="L88" s="21"/>
      <c r="M88" s="21"/>
      <c r="N88" s="21"/>
      <c r="O88" s="21"/>
      <c r="P88" s="21"/>
      <c r="Q88" s="23"/>
      <c r="R88" s="23"/>
      <c r="S88" s="21"/>
      <c r="T88" s="21"/>
    </row>
    <row r="89" spans="1:20" ht="20.25" customHeight="1">
      <c r="A89" s="19"/>
      <c r="B89" s="19"/>
      <c r="C89" s="20"/>
      <c r="D89" s="21"/>
      <c r="E89" s="21"/>
      <c r="F89" s="19"/>
      <c r="G89" s="22"/>
      <c r="H89" s="21"/>
      <c r="I89" s="21"/>
      <c r="J89" s="21"/>
      <c r="K89" s="21"/>
      <c r="L89" s="21"/>
      <c r="M89" s="21"/>
      <c r="N89" s="21"/>
      <c r="O89" s="21"/>
      <c r="P89" s="21"/>
      <c r="Q89" s="23"/>
      <c r="R89" s="23"/>
      <c r="S89" s="21"/>
      <c r="T89" s="21"/>
    </row>
    <row r="90" spans="1:20" ht="20.25" customHeight="1">
      <c r="A90" s="19"/>
      <c r="B90" s="19"/>
      <c r="C90" s="20"/>
      <c r="D90" s="21"/>
      <c r="E90" s="21"/>
      <c r="F90" s="19"/>
      <c r="G90" s="22"/>
      <c r="H90" s="21"/>
      <c r="I90" s="21"/>
      <c r="J90" s="21"/>
      <c r="K90" s="21"/>
      <c r="L90" s="21"/>
      <c r="M90" s="21"/>
      <c r="N90" s="21"/>
      <c r="O90" s="21"/>
      <c r="P90" s="21"/>
      <c r="Q90" s="23"/>
      <c r="R90" s="23"/>
      <c r="S90" s="21"/>
      <c r="T90" s="21"/>
    </row>
    <row r="91" spans="1:20" ht="20.25" customHeight="1">
      <c r="A91" s="19"/>
      <c r="B91" s="19"/>
      <c r="C91" s="20"/>
      <c r="D91" s="21"/>
      <c r="E91" s="21"/>
      <c r="F91" s="19"/>
      <c r="G91" s="22"/>
      <c r="H91" s="21"/>
      <c r="I91" s="21"/>
      <c r="J91" s="21"/>
      <c r="K91" s="21"/>
      <c r="L91" s="21"/>
      <c r="M91" s="21"/>
      <c r="N91" s="21"/>
      <c r="O91" s="21"/>
      <c r="P91" s="21"/>
      <c r="Q91" s="23"/>
      <c r="R91" s="23"/>
      <c r="S91" s="21"/>
      <c r="T91" s="21"/>
    </row>
    <row r="92" spans="1:20" ht="20.25" customHeight="1">
      <c r="A92" s="19"/>
      <c r="B92" s="19"/>
      <c r="C92" s="20"/>
      <c r="D92" s="21"/>
      <c r="E92" s="21"/>
      <c r="F92" s="19"/>
      <c r="G92" s="22"/>
      <c r="H92" s="21"/>
      <c r="I92" s="21"/>
      <c r="J92" s="21"/>
      <c r="K92" s="21"/>
      <c r="L92" s="21"/>
      <c r="M92" s="21"/>
      <c r="N92" s="21"/>
      <c r="O92" s="21"/>
      <c r="P92" s="21"/>
      <c r="Q92" s="23"/>
      <c r="R92" s="23"/>
      <c r="S92" s="21"/>
      <c r="T92" s="21"/>
    </row>
    <row r="93" spans="1:20" ht="20.25" customHeight="1">
      <c r="A93" s="19"/>
      <c r="B93" s="19"/>
      <c r="C93" s="20"/>
      <c r="D93" s="21"/>
      <c r="E93" s="21"/>
      <c r="F93" s="19"/>
      <c r="G93" s="22"/>
      <c r="H93" s="21"/>
      <c r="I93" s="21"/>
      <c r="J93" s="21"/>
      <c r="K93" s="21"/>
      <c r="L93" s="21"/>
      <c r="M93" s="21"/>
      <c r="N93" s="21"/>
      <c r="O93" s="21"/>
      <c r="P93" s="21"/>
      <c r="Q93" s="23"/>
      <c r="R93" s="23"/>
      <c r="S93" s="21"/>
      <c r="T93" s="21"/>
    </row>
    <row r="94" spans="1:20" ht="20.25" customHeight="1">
      <c r="A94" s="19"/>
      <c r="B94" s="19"/>
      <c r="C94" s="20"/>
      <c r="D94" s="21"/>
      <c r="E94" s="21"/>
      <c r="F94" s="19"/>
      <c r="G94" s="22"/>
      <c r="H94" s="21"/>
      <c r="I94" s="21"/>
      <c r="J94" s="21"/>
      <c r="K94" s="21"/>
      <c r="L94" s="21"/>
      <c r="M94" s="21"/>
      <c r="N94" s="21"/>
      <c r="O94" s="21"/>
      <c r="P94" s="21"/>
      <c r="Q94" s="23"/>
      <c r="R94" s="23"/>
      <c r="S94" s="21"/>
      <c r="T94" s="21"/>
    </row>
    <row r="95" spans="1:20" ht="20.25" customHeight="1">
      <c r="A95" s="19"/>
      <c r="B95" s="19"/>
      <c r="C95" s="20"/>
      <c r="D95" s="21"/>
      <c r="E95" s="21"/>
      <c r="F95" s="19"/>
      <c r="G95" s="22"/>
      <c r="H95" s="21"/>
      <c r="I95" s="21"/>
      <c r="J95" s="21"/>
      <c r="K95" s="21"/>
      <c r="L95" s="21"/>
      <c r="M95" s="21"/>
      <c r="N95" s="21"/>
      <c r="O95" s="21"/>
      <c r="P95" s="21"/>
      <c r="Q95" s="23"/>
      <c r="R95" s="23"/>
      <c r="S95" s="21"/>
      <c r="T95" s="21"/>
    </row>
    <row r="96" spans="1:20" ht="20.25" customHeight="1">
      <c r="A96" s="19"/>
      <c r="B96" s="19"/>
      <c r="C96" s="20"/>
      <c r="D96" s="21"/>
      <c r="E96" s="21"/>
      <c r="F96" s="19"/>
      <c r="G96" s="22"/>
      <c r="H96" s="21"/>
      <c r="I96" s="21"/>
      <c r="J96" s="21"/>
      <c r="K96" s="21"/>
      <c r="L96" s="21"/>
      <c r="M96" s="21"/>
      <c r="N96" s="21"/>
      <c r="O96" s="21"/>
      <c r="P96" s="21"/>
      <c r="Q96" s="23"/>
      <c r="R96" s="23"/>
      <c r="S96" s="21"/>
      <c r="T96" s="21"/>
    </row>
    <row r="97" spans="1:20" ht="20.25" customHeight="1">
      <c r="A97" s="19"/>
      <c r="B97" s="19"/>
      <c r="C97" s="20"/>
      <c r="D97" s="21"/>
      <c r="E97" s="21"/>
      <c r="F97" s="19"/>
      <c r="G97" s="22"/>
      <c r="H97" s="21"/>
      <c r="I97" s="21"/>
      <c r="J97" s="21"/>
      <c r="K97" s="21"/>
      <c r="L97" s="21"/>
      <c r="M97" s="21"/>
      <c r="N97" s="21"/>
      <c r="O97" s="21"/>
      <c r="P97" s="21"/>
      <c r="Q97" s="23"/>
      <c r="R97" s="23"/>
      <c r="S97" s="21"/>
      <c r="T97" s="21"/>
    </row>
    <row r="98" spans="1:20" ht="26.25">
      <c r="A98" s="33" t="s">
        <v>150</v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23.25">
      <c r="A99" s="34" t="s">
        <v>154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32.25" customHeight="1">
      <c r="A100" s="27" t="s">
        <v>0</v>
      </c>
      <c r="B100" s="27" t="s">
        <v>1</v>
      </c>
      <c r="C100" s="1" t="s">
        <v>2</v>
      </c>
      <c r="D100" s="2" t="s">
        <v>3</v>
      </c>
      <c r="E100" s="2" t="s">
        <v>4</v>
      </c>
      <c r="F100" s="3" t="s">
        <v>5</v>
      </c>
      <c r="G100" s="28" t="s">
        <v>6</v>
      </c>
      <c r="H100" s="30" t="s">
        <v>7</v>
      </c>
      <c r="I100" s="31"/>
      <c r="J100" s="31"/>
      <c r="K100" s="31"/>
      <c r="L100" s="31"/>
      <c r="M100" s="31"/>
      <c r="N100" s="31"/>
      <c r="O100" s="32"/>
      <c r="P100" s="29" t="s">
        <v>8</v>
      </c>
      <c r="Q100" s="26" t="s">
        <v>9</v>
      </c>
      <c r="R100" s="26" t="s">
        <v>10</v>
      </c>
      <c r="S100" s="29" t="s">
        <v>11</v>
      </c>
      <c r="T100" s="29"/>
    </row>
    <row r="101" spans="1:20" ht="21.75">
      <c r="A101" s="27"/>
      <c r="B101" s="27"/>
      <c r="C101" s="1"/>
      <c r="D101" s="2"/>
      <c r="E101" s="2"/>
      <c r="F101" s="3"/>
      <c r="G101" s="28"/>
      <c r="H101" s="2">
        <v>0</v>
      </c>
      <c r="I101" s="2">
        <v>1</v>
      </c>
      <c r="J101" s="2">
        <v>1.5</v>
      </c>
      <c r="K101" s="2">
        <v>2</v>
      </c>
      <c r="L101" s="2">
        <v>2.5</v>
      </c>
      <c r="M101" s="2">
        <v>3</v>
      </c>
      <c r="N101" s="2">
        <v>3.5</v>
      </c>
      <c r="O101" s="2">
        <v>4</v>
      </c>
      <c r="P101" s="29"/>
      <c r="Q101" s="26"/>
      <c r="R101" s="26"/>
      <c r="S101" s="2" t="s">
        <v>12</v>
      </c>
      <c r="T101" s="2" t="s">
        <v>13</v>
      </c>
    </row>
    <row r="102" spans="1:20" ht="20.25" customHeight="1">
      <c r="A102" s="3" t="s">
        <v>80</v>
      </c>
      <c r="B102" s="3" t="s">
        <v>41</v>
      </c>
      <c r="C102" s="1">
        <v>1</v>
      </c>
      <c r="D102" s="2">
        <v>4</v>
      </c>
      <c r="E102" s="2">
        <v>2</v>
      </c>
      <c r="F102" s="3" t="s">
        <v>23</v>
      </c>
      <c r="G102" s="4">
        <f aca="true" t="shared" si="18" ref="G102:G113">SUM(H102:O102,S102:T102)</f>
        <v>285</v>
      </c>
      <c r="H102" s="2">
        <v>21</v>
      </c>
      <c r="I102" s="2">
        <v>44</v>
      </c>
      <c r="J102" s="2">
        <v>32</v>
      </c>
      <c r="K102" s="2">
        <v>89</v>
      </c>
      <c r="L102" s="2">
        <v>38</v>
      </c>
      <c r="M102" s="2">
        <v>54</v>
      </c>
      <c r="N102" s="2">
        <v>0</v>
      </c>
      <c r="O102" s="2">
        <v>7</v>
      </c>
      <c r="P102" s="2">
        <f aca="true" t="shared" si="19" ref="P102:P113">SUM(H102:O102)</f>
        <v>285</v>
      </c>
      <c r="Q102" s="5">
        <f aca="true" t="shared" si="20" ref="Q102:Q113">(1*I102+1.5*J102+2*K102+2.5*L102+3*M102+3.5*N102+4*O102)/P102</f>
        <v>1.9473684210526316</v>
      </c>
      <c r="R102" s="5">
        <f aca="true" t="shared" si="21" ref="R102:R113">SQRT((H102*0^2+I102*1^2+J102*1.5^2+K102*2^2+L102*2.5^2+M102*3^2+N102*3.5^2+O102*4^2)/P102-Q102^2)</f>
        <v>0.8918943496471956</v>
      </c>
      <c r="S102" s="2">
        <v>0</v>
      </c>
      <c r="T102" s="2">
        <v>0</v>
      </c>
    </row>
    <row r="103" spans="1:20" ht="20.25" customHeight="1">
      <c r="A103" s="3" t="s">
        <v>81</v>
      </c>
      <c r="B103" s="3" t="s">
        <v>42</v>
      </c>
      <c r="C103" s="1">
        <v>1</v>
      </c>
      <c r="D103" s="2">
        <v>5</v>
      </c>
      <c r="E103" s="2" t="s">
        <v>16</v>
      </c>
      <c r="F103" s="3" t="s">
        <v>23</v>
      </c>
      <c r="G103" s="4">
        <f t="shared" si="18"/>
        <v>285</v>
      </c>
      <c r="H103" s="2">
        <v>0</v>
      </c>
      <c r="I103" s="2">
        <v>0</v>
      </c>
      <c r="J103" s="2">
        <v>2</v>
      </c>
      <c r="K103" s="2">
        <v>0</v>
      </c>
      <c r="L103" s="2">
        <v>6</v>
      </c>
      <c r="M103" s="2">
        <v>32</v>
      </c>
      <c r="N103" s="2">
        <v>95</v>
      </c>
      <c r="O103" s="2">
        <v>150</v>
      </c>
      <c r="P103" s="2">
        <f t="shared" si="19"/>
        <v>285</v>
      </c>
      <c r="Q103" s="5">
        <f t="shared" si="20"/>
        <v>3.6719298245614036</v>
      </c>
      <c r="R103" s="5">
        <f t="shared" si="21"/>
        <v>0.4233344602685262</v>
      </c>
      <c r="S103" s="2">
        <v>0</v>
      </c>
      <c r="T103" s="2">
        <v>0</v>
      </c>
    </row>
    <row r="104" spans="1:20" ht="20.25" customHeight="1">
      <c r="A104" s="3" t="s">
        <v>105</v>
      </c>
      <c r="B104" s="3" t="s">
        <v>104</v>
      </c>
      <c r="C104" s="1"/>
      <c r="D104" s="2"/>
      <c r="E104" s="2"/>
      <c r="F104" s="3" t="s">
        <v>23</v>
      </c>
      <c r="G104" s="4">
        <f t="shared" si="18"/>
        <v>15</v>
      </c>
      <c r="H104" s="2">
        <v>0</v>
      </c>
      <c r="I104" s="2">
        <v>0</v>
      </c>
      <c r="J104" s="2">
        <v>0</v>
      </c>
      <c r="K104" s="2">
        <v>0</v>
      </c>
      <c r="L104" s="2">
        <v>1</v>
      </c>
      <c r="M104" s="2">
        <v>2</v>
      </c>
      <c r="N104" s="2">
        <v>5</v>
      </c>
      <c r="O104" s="2">
        <v>7</v>
      </c>
      <c r="P104" s="2">
        <f t="shared" si="19"/>
        <v>15</v>
      </c>
      <c r="Q104" s="5">
        <f t="shared" si="20"/>
        <v>3.6</v>
      </c>
      <c r="R104" s="5">
        <f t="shared" si="21"/>
        <v>0.45460605656619363</v>
      </c>
      <c r="S104" s="2">
        <v>0</v>
      </c>
      <c r="T104" s="2">
        <v>0</v>
      </c>
    </row>
    <row r="105" spans="1:20" ht="20.25" customHeight="1">
      <c r="A105" s="3" t="s">
        <v>106</v>
      </c>
      <c r="B105" s="3" t="s">
        <v>103</v>
      </c>
      <c r="C105" s="1"/>
      <c r="D105" s="2"/>
      <c r="E105" s="2"/>
      <c r="F105" s="3" t="s">
        <v>23</v>
      </c>
      <c r="G105" s="4">
        <f t="shared" si="18"/>
        <v>15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2">
        <v>14</v>
      </c>
      <c r="N105" s="2">
        <v>0</v>
      </c>
      <c r="O105" s="2">
        <v>0</v>
      </c>
      <c r="P105" s="2">
        <f t="shared" si="19"/>
        <v>15</v>
      </c>
      <c r="Q105" s="5">
        <f t="shared" si="20"/>
        <v>2.966666666666667</v>
      </c>
      <c r="R105" s="5">
        <f t="shared" si="21"/>
        <v>0.12472191289246022</v>
      </c>
      <c r="S105" s="2">
        <v>0</v>
      </c>
      <c r="T105" s="2">
        <v>0</v>
      </c>
    </row>
    <row r="106" spans="1:20" ht="20.25" customHeight="1">
      <c r="A106" s="3" t="s">
        <v>97</v>
      </c>
      <c r="B106" s="3" t="s">
        <v>59</v>
      </c>
      <c r="C106" s="1">
        <v>2</v>
      </c>
      <c r="D106" s="2">
        <v>6</v>
      </c>
      <c r="E106" s="2" t="s">
        <v>16</v>
      </c>
      <c r="F106" s="3" t="s">
        <v>23</v>
      </c>
      <c r="G106" s="4">
        <f t="shared" si="18"/>
        <v>296</v>
      </c>
      <c r="H106" s="2">
        <v>5</v>
      </c>
      <c r="I106" s="2">
        <v>31</v>
      </c>
      <c r="J106" s="2">
        <v>24</v>
      </c>
      <c r="K106" s="2">
        <v>69</v>
      </c>
      <c r="L106" s="2">
        <v>30</v>
      </c>
      <c r="M106" s="2">
        <v>71</v>
      </c>
      <c r="N106" s="2">
        <v>23</v>
      </c>
      <c r="O106" s="2">
        <v>43</v>
      </c>
      <c r="P106" s="2">
        <f t="shared" si="19"/>
        <v>296</v>
      </c>
      <c r="Q106" s="5">
        <f t="shared" si="20"/>
        <v>2.518581081081081</v>
      </c>
      <c r="R106" s="5">
        <f t="shared" si="21"/>
        <v>0.971985645355532</v>
      </c>
      <c r="S106" s="2">
        <v>0</v>
      </c>
      <c r="T106" s="2">
        <v>0</v>
      </c>
    </row>
    <row r="107" spans="1:20" ht="20.25" customHeight="1">
      <c r="A107" s="3" t="s">
        <v>98</v>
      </c>
      <c r="B107" s="3" t="s">
        <v>60</v>
      </c>
      <c r="C107" s="1">
        <v>2</v>
      </c>
      <c r="D107" s="2">
        <v>6</v>
      </c>
      <c r="E107" s="2" t="s">
        <v>16</v>
      </c>
      <c r="F107" s="3" t="s">
        <v>23</v>
      </c>
      <c r="G107" s="4">
        <f t="shared" si="18"/>
        <v>296</v>
      </c>
      <c r="H107" s="2">
        <v>0</v>
      </c>
      <c r="I107" s="2">
        <v>0</v>
      </c>
      <c r="J107" s="2">
        <v>0</v>
      </c>
      <c r="K107" s="2">
        <v>3</v>
      </c>
      <c r="L107" s="2">
        <v>3</v>
      </c>
      <c r="M107" s="2">
        <v>42</v>
      </c>
      <c r="N107" s="2">
        <v>93</v>
      </c>
      <c r="O107" s="2">
        <v>155</v>
      </c>
      <c r="P107" s="2">
        <f t="shared" si="19"/>
        <v>296</v>
      </c>
      <c r="Q107" s="5">
        <f t="shared" si="20"/>
        <v>3.6655405405405403</v>
      </c>
      <c r="R107" s="5">
        <f t="shared" si="21"/>
        <v>0.41463315564709896</v>
      </c>
      <c r="S107" s="2">
        <v>0</v>
      </c>
      <c r="T107" s="2">
        <v>0</v>
      </c>
    </row>
    <row r="108" spans="1:20" ht="20.25" customHeight="1">
      <c r="A108" s="3" t="s">
        <v>163</v>
      </c>
      <c r="B108" s="3" t="s">
        <v>167</v>
      </c>
      <c r="C108" s="1"/>
      <c r="D108" s="2"/>
      <c r="E108" s="2"/>
      <c r="F108" s="3" t="s">
        <v>23</v>
      </c>
      <c r="G108" s="4">
        <f t="shared" si="18"/>
        <v>13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4</v>
      </c>
      <c r="O108" s="2">
        <v>9</v>
      </c>
      <c r="P108" s="2">
        <f t="shared" si="19"/>
        <v>13</v>
      </c>
      <c r="Q108" s="5">
        <f t="shared" si="20"/>
        <v>3.8461538461538463</v>
      </c>
      <c r="R108" s="5">
        <f t="shared" si="21"/>
        <v>0.23076923076923184</v>
      </c>
      <c r="S108" s="2">
        <v>0</v>
      </c>
      <c r="T108" s="2">
        <v>0</v>
      </c>
    </row>
    <row r="109" spans="1:20" ht="20.25" customHeight="1">
      <c r="A109" s="3" t="s">
        <v>164</v>
      </c>
      <c r="B109" s="3" t="s">
        <v>168</v>
      </c>
      <c r="C109" s="1"/>
      <c r="D109" s="2"/>
      <c r="E109" s="2"/>
      <c r="F109" s="3" t="s">
        <v>23</v>
      </c>
      <c r="G109" s="4">
        <f t="shared" si="18"/>
        <v>13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1</v>
      </c>
      <c r="N109" s="2">
        <v>2</v>
      </c>
      <c r="O109" s="2">
        <v>9</v>
      </c>
      <c r="P109" s="2">
        <f t="shared" si="19"/>
        <v>13</v>
      </c>
      <c r="Q109" s="5">
        <f t="shared" si="20"/>
        <v>3.730769230769231</v>
      </c>
      <c r="R109" s="5">
        <f t="shared" si="21"/>
        <v>0.46473253744594545</v>
      </c>
      <c r="S109" s="2">
        <v>0</v>
      </c>
      <c r="T109" s="2">
        <v>0</v>
      </c>
    </row>
    <row r="110" spans="1:20" ht="20.25" customHeight="1">
      <c r="A110" s="3" t="s">
        <v>165</v>
      </c>
      <c r="B110" s="3" t="s">
        <v>169</v>
      </c>
      <c r="C110" s="1"/>
      <c r="D110" s="2"/>
      <c r="E110" s="2"/>
      <c r="F110" s="3" t="s">
        <v>23</v>
      </c>
      <c r="G110" s="4">
        <f t="shared" si="18"/>
        <v>13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4</v>
      </c>
      <c r="O110" s="2">
        <v>9</v>
      </c>
      <c r="P110" s="2">
        <f t="shared" si="19"/>
        <v>13</v>
      </c>
      <c r="Q110" s="5">
        <f t="shared" si="20"/>
        <v>3.8461538461538463</v>
      </c>
      <c r="R110" s="5">
        <f t="shared" si="21"/>
        <v>0.23076923076923184</v>
      </c>
      <c r="S110" s="2">
        <v>0</v>
      </c>
      <c r="T110" s="2">
        <v>0</v>
      </c>
    </row>
    <row r="111" spans="1:20" ht="20.25" customHeight="1">
      <c r="A111" s="3" t="s">
        <v>166</v>
      </c>
      <c r="B111" s="3" t="s">
        <v>170</v>
      </c>
      <c r="C111" s="1"/>
      <c r="D111" s="2"/>
      <c r="E111" s="2"/>
      <c r="F111" s="3" t="s">
        <v>23</v>
      </c>
      <c r="G111" s="4">
        <f t="shared" si="18"/>
        <v>13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0</v>
      </c>
      <c r="N111" s="2">
        <v>3</v>
      </c>
      <c r="O111" s="2">
        <v>8</v>
      </c>
      <c r="P111" s="2">
        <f t="shared" si="19"/>
        <v>13</v>
      </c>
      <c r="Q111" s="5">
        <f t="shared" si="20"/>
        <v>3.6538461538461537</v>
      </c>
      <c r="R111" s="5">
        <f t="shared" si="21"/>
        <v>0.5329387100211944</v>
      </c>
      <c r="S111" s="2">
        <v>0</v>
      </c>
      <c r="T111" s="2">
        <v>0</v>
      </c>
    </row>
    <row r="112" spans="1:20" ht="20.25" customHeight="1">
      <c r="A112" s="3" t="s">
        <v>122</v>
      </c>
      <c r="B112" s="9" t="s">
        <v>59</v>
      </c>
      <c r="C112" s="1"/>
      <c r="D112" s="2"/>
      <c r="E112" s="2"/>
      <c r="F112" s="3" t="s">
        <v>23</v>
      </c>
      <c r="G112" s="4">
        <f t="shared" si="18"/>
        <v>247</v>
      </c>
      <c r="H112" s="4">
        <v>0</v>
      </c>
      <c r="I112" s="4">
        <v>0</v>
      </c>
      <c r="J112" s="4">
        <v>1</v>
      </c>
      <c r="K112" s="4">
        <v>13</v>
      </c>
      <c r="L112" s="4">
        <v>26</v>
      </c>
      <c r="M112" s="4">
        <v>98</v>
      </c>
      <c r="N112" s="4">
        <v>80</v>
      </c>
      <c r="O112" s="4">
        <v>29</v>
      </c>
      <c r="P112" s="2">
        <f t="shared" si="19"/>
        <v>247</v>
      </c>
      <c r="Q112" s="5">
        <f t="shared" si="20"/>
        <v>3.168016194331984</v>
      </c>
      <c r="R112" s="5">
        <f t="shared" si="21"/>
        <v>0.5081415210408992</v>
      </c>
      <c r="S112" s="2">
        <v>0</v>
      </c>
      <c r="T112" s="2">
        <v>0</v>
      </c>
    </row>
    <row r="113" spans="1:20" ht="20.25" customHeight="1">
      <c r="A113" s="3" t="s">
        <v>123</v>
      </c>
      <c r="B113" s="9" t="s">
        <v>136</v>
      </c>
      <c r="C113" s="1"/>
      <c r="D113" s="2"/>
      <c r="E113" s="2"/>
      <c r="F113" s="3" t="s">
        <v>23</v>
      </c>
      <c r="G113" s="4">
        <f t="shared" si="18"/>
        <v>247</v>
      </c>
      <c r="H113" s="4">
        <v>0</v>
      </c>
      <c r="I113" s="4">
        <v>1</v>
      </c>
      <c r="J113" s="4">
        <v>0</v>
      </c>
      <c r="K113" s="4">
        <v>8</v>
      </c>
      <c r="L113" s="4">
        <v>10</v>
      </c>
      <c r="M113" s="4">
        <v>14</v>
      </c>
      <c r="N113" s="4">
        <v>23</v>
      </c>
      <c r="O113" s="4">
        <v>191</v>
      </c>
      <c r="P113" s="2">
        <f t="shared" si="19"/>
        <v>247</v>
      </c>
      <c r="Q113" s="5">
        <f t="shared" si="20"/>
        <v>3.7591093117408905</v>
      </c>
      <c r="R113" s="5">
        <f t="shared" si="21"/>
        <v>0.5282198507468355</v>
      </c>
      <c r="S113" s="2">
        <v>0</v>
      </c>
      <c r="T113" s="2">
        <v>0</v>
      </c>
    </row>
    <row r="114" spans="1:20" ht="20.25" customHeight="1">
      <c r="A114" s="3"/>
      <c r="B114" s="9"/>
      <c r="C114" s="1"/>
      <c r="D114" s="2"/>
      <c r="E114" s="2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2"/>
      <c r="Q114" s="5"/>
      <c r="R114" s="5"/>
      <c r="S114" s="2"/>
      <c r="T114" s="2"/>
    </row>
    <row r="115" spans="1:20" ht="20.25" customHeight="1">
      <c r="A115" s="3"/>
      <c r="B115" s="2" t="s">
        <v>17</v>
      </c>
      <c r="C115" s="1"/>
      <c r="D115" s="2"/>
      <c r="E115" s="2"/>
      <c r="F115" s="3"/>
      <c r="G115" s="16">
        <f>SUM(G102:G114)</f>
        <v>1738</v>
      </c>
      <c r="H115" s="16">
        <f aca="true" t="shared" si="22" ref="H115:P115">SUM(H102:H114)</f>
        <v>26</v>
      </c>
      <c r="I115" s="16">
        <f t="shared" si="22"/>
        <v>76</v>
      </c>
      <c r="J115" s="16">
        <f t="shared" si="22"/>
        <v>59</v>
      </c>
      <c r="K115" s="16">
        <f t="shared" si="22"/>
        <v>182</v>
      </c>
      <c r="L115" s="16">
        <f t="shared" si="22"/>
        <v>118</v>
      </c>
      <c r="M115" s="16">
        <f t="shared" si="22"/>
        <v>328</v>
      </c>
      <c r="N115" s="16">
        <f t="shared" si="22"/>
        <v>332</v>
      </c>
      <c r="O115" s="16">
        <f t="shared" si="22"/>
        <v>617</v>
      </c>
      <c r="P115" s="16">
        <f t="shared" si="22"/>
        <v>1738</v>
      </c>
      <c r="Q115" s="11">
        <f>(1*I115+1.5*J115+2*K115+2.5*L115+3*M115+3.5*N115+4*O115)/P115</f>
        <v>3.128596087456847</v>
      </c>
      <c r="R115" s="11">
        <f>SQRT((H115*0^2+I115*1^2+J115*1.5^2+K115*2^2+L115*2.5^2+M115*3^2+N115*3.5^2+O115*4^2)/P115-Q115^2)</f>
        <v>0.945435638669372</v>
      </c>
      <c r="S115" s="16">
        <f>SUM(S102:S114)</f>
        <v>0</v>
      </c>
      <c r="T115" s="16">
        <f>SUM(T102:T114)</f>
        <v>0</v>
      </c>
    </row>
    <row r="116" spans="1:20" ht="20.25" customHeight="1">
      <c r="A116" s="3"/>
      <c r="B116" s="2" t="s">
        <v>18</v>
      </c>
      <c r="C116" s="3"/>
      <c r="D116" s="3"/>
      <c r="E116" s="3"/>
      <c r="F116" s="3"/>
      <c r="G116" s="1">
        <f>G115*100/$G$115</f>
        <v>100</v>
      </c>
      <c r="H116" s="1">
        <f aca="true" t="shared" si="23" ref="H116:P116">H115*100/$G$115</f>
        <v>1.4959723820483315</v>
      </c>
      <c r="I116" s="1">
        <f t="shared" si="23"/>
        <v>4.372842347525892</v>
      </c>
      <c r="J116" s="1">
        <f t="shared" si="23"/>
        <v>3.3947065592635215</v>
      </c>
      <c r="K116" s="1">
        <f t="shared" si="23"/>
        <v>10.47180667433832</v>
      </c>
      <c r="L116" s="1">
        <f t="shared" si="23"/>
        <v>6.789413118527043</v>
      </c>
      <c r="M116" s="1">
        <f t="shared" si="23"/>
        <v>18.872266973532795</v>
      </c>
      <c r="N116" s="1">
        <f t="shared" si="23"/>
        <v>19.102416570771002</v>
      </c>
      <c r="O116" s="1">
        <f t="shared" si="23"/>
        <v>35.500575373993094</v>
      </c>
      <c r="P116" s="1">
        <f t="shared" si="23"/>
        <v>100</v>
      </c>
      <c r="Q116" s="18"/>
      <c r="R116" s="18"/>
      <c r="S116" s="1">
        <f>S115*100/$G$115</f>
        <v>0</v>
      </c>
      <c r="T116" s="1">
        <f>T115*100/$G$115</f>
        <v>0</v>
      </c>
    </row>
    <row r="117" spans="1:20" ht="20.25" customHeight="1">
      <c r="A117" s="19"/>
      <c r="B117" s="24"/>
      <c r="C117" s="20"/>
      <c r="D117" s="21"/>
      <c r="E117" s="21"/>
      <c r="F117" s="19"/>
      <c r="G117" s="22"/>
      <c r="H117" s="22"/>
      <c r="I117" s="22"/>
      <c r="J117" s="22"/>
      <c r="K117" s="22"/>
      <c r="L117" s="22"/>
      <c r="M117" s="22"/>
      <c r="N117" s="22"/>
      <c r="O117" s="22"/>
      <c r="P117" s="21"/>
      <c r="Q117" s="23"/>
      <c r="R117" s="23"/>
      <c r="S117" s="21"/>
      <c r="T117" s="21"/>
    </row>
    <row r="118" spans="1:20" ht="20.25" customHeight="1">
      <c r="A118" s="19"/>
      <c r="B118" s="24"/>
      <c r="C118" s="20"/>
      <c r="D118" s="21"/>
      <c r="E118" s="21"/>
      <c r="F118" s="19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3"/>
      <c r="R118" s="23"/>
      <c r="S118" s="21"/>
      <c r="T118" s="21"/>
    </row>
    <row r="119" spans="1:20" ht="20.25" customHeight="1">
      <c r="A119" s="19"/>
      <c r="B119" s="24"/>
      <c r="C119" s="20"/>
      <c r="D119" s="21"/>
      <c r="E119" s="21"/>
      <c r="F119" s="19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3"/>
      <c r="R119" s="23"/>
      <c r="S119" s="21"/>
      <c r="T119" s="21"/>
    </row>
    <row r="120" spans="1:20" ht="20.25" customHeight="1">
      <c r="A120" s="19"/>
      <c r="B120" s="24"/>
      <c r="C120" s="20"/>
      <c r="D120" s="21"/>
      <c r="E120" s="21"/>
      <c r="F120" s="19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3"/>
      <c r="R120" s="23"/>
      <c r="S120" s="21"/>
      <c r="T120" s="21"/>
    </row>
    <row r="121" spans="1:20" ht="20.25" customHeight="1">
      <c r="A121" s="19"/>
      <c r="B121" s="24"/>
      <c r="C121" s="20"/>
      <c r="D121" s="21"/>
      <c r="E121" s="21"/>
      <c r="F121" s="19"/>
      <c r="G121" s="22"/>
      <c r="H121" s="22"/>
      <c r="I121" s="22"/>
      <c r="J121" s="22"/>
      <c r="K121" s="22"/>
      <c r="L121" s="22"/>
      <c r="M121" s="22"/>
      <c r="N121" s="22"/>
      <c r="O121" s="22"/>
      <c r="P121" s="21"/>
      <c r="Q121" s="23"/>
      <c r="R121" s="23"/>
      <c r="S121" s="21"/>
      <c r="T121" s="21"/>
    </row>
    <row r="122" spans="1:20" ht="20.25" customHeight="1">
      <c r="A122" s="19"/>
      <c r="B122" s="24"/>
      <c r="C122" s="20"/>
      <c r="D122" s="21"/>
      <c r="E122" s="21"/>
      <c r="F122" s="19"/>
      <c r="G122" s="22"/>
      <c r="H122" s="22"/>
      <c r="I122" s="22"/>
      <c r="J122" s="22"/>
      <c r="K122" s="22"/>
      <c r="L122" s="22"/>
      <c r="M122" s="22"/>
      <c r="N122" s="22"/>
      <c r="O122" s="22"/>
      <c r="P122" s="21"/>
      <c r="Q122" s="23"/>
      <c r="R122" s="23"/>
      <c r="S122" s="21"/>
      <c r="T122" s="21"/>
    </row>
    <row r="123" spans="1:20" ht="20.25" customHeight="1">
      <c r="A123" s="19"/>
      <c r="B123" s="24"/>
      <c r="C123" s="20"/>
      <c r="D123" s="21"/>
      <c r="E123" s="21"/>
      <c r="F123" s="19"/>
      <c r="G123" s="22"/>
      <c r="H123" s="22"/>
      <c r="I123" s="22"/>
      <c r="J123" s="22"/>
      <c r="K123" s="22"/>
      <c r="L123" s="22"/>
      <c r="M123" s="22"/>
      <c r="N123" s="22"/>
      <c r="O123" s="22"/>
      <c r="P123" s="21"/>
      <c r="Q123" s="23"/>
      <c r="R123" s="23"/>
      <c r="S123" s="21"/>
      <c r="T123" s="21"/>
    </row>
    <row r="124" spans="1:20" ht="20.25" customHeight="1">
      <c r="A124" s="19"/>
      <c r="B124" s="24"/>
      <c r="C124" s="20"/>
      <c r="D124" s="21"/>
      <c r="E124" s="21"/>
      <c r="F124" s="19"/>
      <c r="G124" s="22"/>
      <c r="H124" s="22"/>
      <c r="I124" s="22"/>
      <c r="J124" s="22"/>
      <c r="K124" s="22"/>
      <c r="L124" s="22"/>
      <c r="M124" s="22"/>
      <c r="N124" s="22"/>
      <c r="O124" s="22"/>
      <c r="P124" s="21"/>
      <c r="Q124" s="23"/>
      <c r="R124" s="23"/>
      <c r="S124" s="21"/>
      <c r="T124" s="21"/>
    </row>
    <row r="125" spans="1:20" ht="20.25" customHeight="1">
      <c r="A125" s="19"/>
      <c r="B125" s="24"/>
      <c r="C125" s="20"/>
      <c r="D125" s="21"/>
      <c r="E125" s="21"/>
      <c r="F125" s="19"/>
      <c r="G125" s="22"/>
      <c r="H125" s="22"/>
      <c r="I125" s="22"/>
      <c r="J125" s="22"/>
      <c r="K125" s="22"/>
      <c r="L125" s="22"/>
      <c r="M125" s="22"/>
      <c r="N125" s="22"/>
      <c r="O125" s="22"/>
      <c r="P125" s="21"/>
      <c r="Q125" s="23"/>
      <c r="R125" s="23"/>
      <c r="S125" s="21"/>
      <c r="T125" s="21"/>
    </row>
    <row r="126" spans="1:20" ht="20.25" customHeight="1">
      <c r="A126" s="19"/>
      <c r="B126" s="24"/>
      <c r="C126" s="20"/>
      <c r="D126" s="21"/>
      <c r="E126" s="21"/>
      <c r="F126" s="19"/>
      <c r="G126" s="22"/>
      <c r="H126" s="22"/>
      <c r="I126" s="22"/>
      <c r="J126" s="22"/>
      <c r="K126" s="22"/>
      <c r="L126" s="22"/>
      <c r="M126" s="22"/>
      <c r="N126" s="22"/>
      <c r="O126" s="22"/>
      <c r="P126" s="21"/>
      <c r="Q126" s="23"/>
      <c r="R126" s="23"/>
      <c r="S126" s="21"/>
      <c r="T126" s="21"/>
    </row>
    <row r="127" spans="1:20" ht="20.25" customHeight="1">
      <c r="A127" s="19"/>
      <c r="B127" s="24"/>
      <c r="C127" s="20"/>
      <c r="D127" s="21"/>
      <c r="E127" s="21"/>
      <c r="F127" s="19"/>
      <c r="G127" s="22"/>
      <c r="H127" s="22"/>
      <c r="I127" s="22"/>
      <c r="J127" s="22"/>
      <c r="K127" s="22"/>
      <c r="L127" s="22"/>
      <c r="M127" s="22"/>
      <c r="N127" s="22"/>
      <c r="O127" s="22"/>
      <c r="P127" s="21"/>
      <c r="Q127" s="23"/>
      <c r="R127" s="23"/>
      <c r="S127" s="21"/>
      <c r="T127" s="21"/>
    </row>
    <row r="128" spans="1:20" ht="20.25" customHeight="1">
      <c r="A128" s="19"/>
      <c r="B128" s="24"/>
      <c r="C128" s="20"/>
      <c r="D128" s="21"/>
      <c r="E128" s="21"/>
      <c r="F128" s="19"/>
      <c r="G128" s="22"/>
      <c r="H128" s="22"/>
      <c r="I128" s="22"/>
      <c r="J128" s="22"/>
      <c r="K128" s="22"/>
      <c r="L128" s="22"/>
      <c r="M128" s="22"/>
      <c r="N128" s="22"/>
      <c r="O128" s="22"/>
      <c r="P128" s="21"/>
      <c r="Q128" s="23"/>
      <c r="R128" s="23"/>
      <c r="S128" s="21"/>
      <c r="T128" s="21"/>
    </row>
    <row r="129" spans="1:20" ht="20.25" customHeight="1">
      <c r="A129" s="19"/>
      <c r="B129" s="24"/>
      <c r="C129" s="20"/>
      <c r="D129" s="21"/>
      <c r="E129" s="21"/>
      <c r="F129" s="19"/>
      <c r="G129" s="22"/>
      <c r="H129" s="22"/>
      <c r="I129" s="22"/>
      <c r="J129" s="22"/>
      <c r="K129" s="22"/>
      <c r="L129" s="22"/>
      <c r="M129" s="22"/>
      <c r="N129" s="22"/>
      <c r="O129" s="22"/>
      <c r="P129" s="21"/>
      <c r="Q129" s="23"/>
      <c r="R129" s="23"/>
      <c r="S129" s="21"/>
      <c r="T129" s="21"/>
    </row>
    <row r="130" spans="1:20" ht="20.25" customHeight="1">
      <c r="A130" s="19"/>
      <c r="B130" s="24"/>
      <c r="C130" s="20"/>
      <c r="D130" s="21"/>
      <c r="E130" s="21"/>
      <c r="F130" s="19"/>
      <c r="G130" s="22"/>
      <c r="H130" s="22"/>
      <c r="I130" s="22"/>
      <c r="J130" s="22"/>
      <c r="K130" s="22"/>
      <c r="L130" s="22"/>
      <c r="M130" s="22"/>
      <c r="N130" s="22"/>
      <c r="O130" s="22"/>
      <c r="P130" s="21"/>
      <c r="Q130" s="23"/>
      <c r="R130" s="23"/>
      <c r="S130" s="21"/>
      <c r="T130" s="21"/>
    </row>
    <row r="131" spans="1:20" ht="20.25" customHeight="1">
      <c r="A131" s="19"/>
      <c r="B131" s="24"/>
      <c r="C131" s="20"/>
      <c r="D131" s="21"/>
      <c r="E131" s="21"/>
      <c r="F131" s="19"/>
      <c r="G131" s="22"/>
      <c r="H131" s="22"/>
      <c r="I131" s="22"/>
      <c r="J131" s="22"/>
      <c r="K131" s="22"/>
      <c r="L131" s="22"/>
      <c r="M131" s="22"/>
      <c r="N131" s="22"/>
      <c r="O131" s="22"/>
      <c r="P131" s="21"/>
      <c r="Q131" s="23"/>
      <c r="R131" s="23"/>
      <c r="S131" s="21"/>
      <c r="T131" s="21"/>
    </row>
    <row r="132" spans="1:20" ht="20.25" customHeight="1">
      <c r="A132" s="19"/>
      <c r="B132" s="24"/>
      <c r="C132" s="20"/>
      <c r="D132" s="21"/>
      <c r="E132" s="21"/>
      <c r="F132" s="19"/>
      <c r="G132" s="22"/>
      <c r="H132" s="22"/>
      <c r="I132" s="22"/>
      <c r="J132" s="22"/>
      <c r="K132" s="22"/>
      <c r="L132" s="22"/>
      <c r="M132" s="22"/>
      <c r="N132" s="22"/>
      <c r="O132" s="22"/>
      <c r="P132" s="21"/>
      <c r="Q132" s="23"/>
      <c r="R132" s="23"/>
      <c r="S132" s="21"/>
      <c r="T132" s="21"/>
    </row>
    <row r="133" spans="1:20" ht="20.25" customHeight="1">
      <c r="A133" s="19"/>
      <c r="B133" s="24"/>
      <c r="C133" s="20"/>
      <c r="D133" s="21"/>
      <c r="E133" s="21"/>
      <c r="F133" s="19"/>
      <c r="G133" s="22"/>
      <c r="H133" s="22"/>
      <c r="I133" s="22"/>
      <c r="J133" s="22"/>
      <c r="K133" s="22"/>
      <c r="L133" s="22"/>
      <c r="M133" s="22"/>
      <c r="N133" s="22"/>
      <c r="O133" s="22"/>
      <c r="P133" s="21"/>
      <c r="Q133" s="23"/>
      <c r="R133" s="23"/>
      <c r="S133" s="21"/>
      <c r="T133" s="21"/>
    </row>
    <row r="134" spans="1:20" ht="26.25">
      <c r="A134" s="33" t="s">
        <v>68</v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23.25">
      <c r="A135" s="34" t="s">
        <v>154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 ht="33.75" customHeight="1">
      <c r="A136" s="27" t="s">
        <v>0</v>
      </c>
      <c r="B136" s="27" t="s">
        <v>1</v>
      </c>
      <c r="C136" s="1" t="s">
        <v>2</v>
      </c>
      <c r="D136" s="2" t="s">
        <v>3</v>
      </c>
      <c r="E136" s="2" t="s">
        <v>4</v>
      </c>
      <c r="F136" s="3" t="s">
        <v>5</v>
      </c>
      <c r="G136" s="28" t="s">
        <v>6</v>
      </c>
      <c r="H136" s="30" t="s">
        <v>7</v>
      </c>
      <c r="I136" s="31"/>
      <c r="J136" s="31"/>
      <c r="K136" s="31"/>
      <c r="L136" s="31"/>
      <c r="M136" s="31"/>
      <c r="N136" s="31"/>
      <c r="O136" s="32"/>
      <c r="P136" s="29" t="s">
        <v>8</v>
      </c>
      <c r="Q136" s="26" t="s">
        <v>9</v>
      </c>
      <c r="R136" s="26" t="s">
        <v>10</v>
      </c>
      <c r="S136" s="29" t="s">
        <v>11</v>
      </c>
      <c r="T136" s="29"/>
    </row>
    <row r="137" spans="1:20" ht="21.75">
      <c r="A137" s="27"/>
      <c r="B137" s="27"/>
      <c r="C137" s="1"/>
      <c r="D137" s="2"/>
      <c r="E137" s="2"/>
      <c r="F137" s="3"/>
      <c r="G137" s="28"/>
      <c r="H137" s="2">
        <v>0</v>
      </c>
      <c r="I137" s="2">
        <v>1</v>
      </c>
      <c r="J137" s="2">
        <v>1.5</v>
      </c>
      <c r="K137" s="2">
        <v>2</v>
      </c>
      <c r="L137" s="2">
        <v>2.5</v>
      </c>
      <c r="M137" s="2">
        <v>3</v>
      </c>
      <c r="N137" s="2">
        <v>3.5</v>
      </c>
      <c r="O137" s="2">
        <v>4</v>
      </c>
      <c r="P137" s="29"/>
      <c r="Q137" s="26"/>
      <c r="R137" s="26"/>
      <c r="S137" s="2" t="s">
        <v>12</v>
      </c>
      <c r="T137" s="2" t="s">
        <v>13</v>
      </c>
    </row>
    <row r="138" spans="1:20" ht="20.25" customHeight="1">
      <c r="A138" s="3" t="s">
        <v>75</v>
      </c>
      <c r="B138" s="3" t="s">
        <v>36</v>
      </c>
      <c r="C138" s="1">
        <v>1</v>
      </c>
      <c r="D138" s="2">
        <v>3</v>
      </c>
      <c r="E138" s="2" t="s">
        <v>15</v>
      </c>
      <c r="F138" s="3" t="s">
        <v>24</v>
      </c>
      <c r="G138" s="4">
        <f aca="true" t="shared" si="24" ref="G138:G147">SUM(H138:O138,S138:T138)</f>
        <v>286</v>
      </c>
      <c r="H138" s="2">
        <v>33</v>
      </c>
      <c r="I138" s="2">
        <v>47</v>
      </c>
      <c r="J138" s="2">
        <v>38</v>
      </c>
      <c r="K138" s="2">
        <v>34</v>
      </c>
      <c r="L138" s="2">
        <v>57</v>
      </c>
      <c r="M138" s="2">
        <v>44</v>
      </c>
      <c r="N138" s="2">
        <v>13</v>
      </c>
      <c r="O138" s="2">
        <v>19</v>
      </c>
      <c r="P138" s="2">
        <f aca="true" t="shared" si="25" ref="P138:P147">SUM(H138:O138)</f>
        <v>285</v>
      </c>
      <c r="Q138" s="5">
        <f aca="true" t="shared" si="26" ref="Q138:Q147">(1*I138+1.5*J138+2*K138+2.5*L138+3*M138+3.5*N138+4*O138)/P138</f>
        <v>1.9929824561403509</v>
      </c>
      <c r="R138" s="5">
        <f aca="true" t="shared" si="27" ref="R138:R147">SQRT((H138*0^2+I138*1^2+J138*1.5^2+K138*2^2+L138*2.5^2+M138*3^2+N138*3.5^2+O138*4^2)/P138-Q138^2)</f>
        <v>1.1113228484002404</v>
      </c>
      <c r="S138" s="2">
        <v>1</v>
      </c>
      <c r="T138" s="2">
        <v>0</v>
      </c>
    </row>
    <row r="139" spans="1:20" ht="20.25" customHeight="1">
      <c r="A139" s="3" t="s">
        <v>76</v>
      </c>
      <c r="B139" s="3" t="s">
        <v>37</v>
      </c>
      <c r="C139" s="1">
        <v>1</v>
      </c>
      <c r="D139" s="2">
        <v>4</v>
      </c>
      <c r="E139" s="2">
        <v>2</v>
      </c>
      <c r="F139" s="3" t="s">
        <v>24</v>
      </c>
      <c r="G139" s="4">
        <f t="shared" si="24"/>
        <v>286</v>
      </c>
      <c r="H139" s="2">
        <v>4</v>
      </c>
      <c r="I139" s="2">
        <v>35</v>
      </c>
      <c r="J139" s="2">
        <v>39</v>
      </c>
      <c r="K139" s="2">
        <v>44</v>
      </c>
      <c r="L139" s="2">
        <v>41</v>
      </c>
      <c r="M139" s="2">
        <v>37</v>
      </c>
      <c r="N139" s="2">
        <v>40</v>
      </c>
      <c r="O139" s="2">
        <v>45</v>
      </c>
      <c r="P139" s="2">
        <f t="shared" si="25"/>
        <v>285</v>
      </c>
      <c r="Q139" s="5">
        <f t="shared" si="26"/>
        <v>2.508771929824561</v>
      </c>
      <c r="R139" s="5">
        <f t="shared" si="27"/>
        <v>1.03318290389276</v>
      </c>
      <c r="S139" s="2">
        <v>1</v>
      </c>
      <c r="T139" s="2">
        <v>0</v>
      </c>
    </row>
    <row r="140" spans="1:20" ht="20.25" customHeight="1">
      <c r="A140" s="3" t="s">
        <v>162</v>
      </c>
      <c r="B140" s="3" t="s">
        <v>109</v>
      </c>
      <c r="C140" s="1">
        <v>1</v>
      </c>
      <c r="D140" s="2">
        <v>3</v>
      </c>
      <c r="E140" s="2" t="s">
        <v>15</v>
      </c>
      <c r="F140" s="3" t="s">
        <v>24</v>
      </c>
      <c r="G140" s="4">
        <f t="shared" si="24"/>
        <v>172</v>
      </c>
      <c r="H140" s="2">
        <v>0</v>
      </c>
      <c r="I140" s="2">
        <v>0</v>
      </c>
      <c r="J140" s="2">
        <v>6</v>
      </c>
      <c r="K140" s="2">
        <v>23</v>
      </c>
      <c r="L140" s="2">
        <v>50</v>
      </c>
      <c r="M140" s="2">
        <v>44</v>
      </c>
      <c r="N140" s="2">
        <v>32</v>
      </c>
      <c r="O140" s="2">
        <v>17</v>
      </c>
      <c r="P140" s="2">
        <f t="shared" si="25"/>
        <v>172</v>
      </c>
      <c r="Q140" s="5">
        <f t="shared" si="26"/>
        <v>2.86046511627907</v>
      </c>
      <c r="R140" s="5">
        <f t="shared" si="27"/>
        <v>0.6409076176521235</v>
      </c>
      <c r="S140" s="2">
        <v>0</v>
      </c>
      <c r="T140" s="2">
        <v>0</v>
      </c>
    </row>
    <row r="141" spans="1:20" ht="20.25" customHeight="1">
      <c r="A141" s="3" t="s">
        <v>90</v>
      </c>
      <c r="B141" s="3" t="s">
        <v>53</v>
      </c>
      <c r="C141" s="1">
        <v>1</v>
      </c>
      <c r="D141" s="2">
        <v>4</v>
      </c>
      <c r="E141" s="2">
        <v>2</v>
      </c>
      <c r="F141" s="3" t="s">
        <v>24</v>
      </c>
      <c r="G141" s="4">
        <f t="shared" si="24"/>
        <v>123</v>
      </c>
      <c r="H141" s="2">
        <v>0</v>
      </c>
      <c r="I141" s="2">
        <v>1</v>
      </c>
      <c r="J141" s="2">
        <v>8</v>
      </c>
      <c r="K141" s="2">
        <v>19</v>
      </c>
      <c r="L141" s="2">
        <v>21</v>
      </c>
      <c r="M141" s="2">
        <v>25</v>
      </c>
      <c r="N141" s="2">
        <v>15</v>
      </c>
      <c r="O141" s="2">
        <v>34</v>
      </c>
      <c r="P141" s="2">
        <f t="shared" si="25"/>
        <v>123</v>
      </c>
      <c r="Q141" s="5">
        <f t="shared" si="26"/>
        <v>2.983739837398374</v>
      </c>
      <c r="R141" s="5">
        <f t="shared" si="27"/>
        <v>0.8262338872138211</v>
      </c>
      <c r="S141" s="2">
        <v>0</v>
      </c>
      <c r="T141" s="2">
        <v>0</v>
      </c>
    </row>
    <row r="142" spans="1:20" ht="20.25" customHeight="1">
      <c r="A142" s="3" t="s">
        <v>91</v>
      </c>
      <c r="B142" s="3" t="s">
        <v>54</v>
      </c>
      <c r="C142" s="1">
        <v>1</v>
      </c>
      <c r="D142" s="2">
        <v>4</v>
      </c>
      <c r="E142" s="2">
        <v>2</v>
      </c>
      <c r="F142" s="3" t="s">
        <v>24</v>
      </c>
      <c r="G142" s="4">
        <f t="shared" si="24"/>
        <v>123</v>
      </c>
      <c r="H142" s="2">
        <v>1</v>
      </c>
      <c r="I142" s="2">
        <v>35</v>
      </c>
      <c r="J142" s="2">
        <v>18</v>
      </c>
      <c r="K142" s="2">
        <v>11</v>
      </c>
      <c r="L142" s="2">
        <v>10</v>
      </c>
      <c r="M142" s="2">
        <v>18</v>
      </c>
      <c r="N142" s="2">
        <v>6</v>
      </c>
      <c r="O142" s="2">
        <v>24</v>
      </c>
      <c r="P142" s="2">
        <f t="shared" si="25"/>
        <v>123</v>
      </c>
      <c r="Q142" s="5">
        <f t="shared" si="26"/>
        <v>2.2764227642276422</v>
      </c>
      <c r="R142" s="5">
        <f t="shared" si="27"/>
        <v>1.1550582500929583</v>
      </c>
      <c r="S142" s="2">
        <v>0</v>
      </c>
      <c r="T142" s="2">
        <v>0</v>
      </c>
    </row>
    <row r="143" spans="1:20" ht="20.25" customHeight="1">
      <c r="A143" s="3" t="s">
        <v>92</v>
      </c>
      <c r="B143" s="3" t="s">
        <v>55</v>
      </c>
      <c r="C143" s="1">
        <v>1</v>
      </c>
      <c r="D143" s="2">
        <v>4</v>
      </c>
      <c r="E143" s="2">
        <v>2</v>
      </c>
      <c r="F143" s="3" t="s">
        <v>24</v>
      </c>
      <c r="G143" s="4">
        <f t="shared" si="24"/>
        <v>123</v>
      </c>
      <c r="H143" s="2">
        <v>79</v>
      </c>
      <c r="I143" s="2">
        <v>24</v>
      </c>
      <c r="J143" s="2">
        <v>10</v>
      </c>
      <c r="K143" s="2">
        <v>7</v>
      </c>
      <c r="L143" s="2">
        <v>2</v>
      </c>
      <c r="M143" s="2">
        <v>1</v>
      </c>
      <c r="N143" s="2">
        <v>0</v>
      </c>
      <c r="O143" s="2">
        <v>0</v>
      </c>
      <c r="P143" s="2">
        <f t="shared" si="25"/>
        <v>123</v>
      </c>
      <c r="Q143" s="5">
        <f t="shared" si="26"/>
        <v>0.4959349593495935</v>
      </c>
      <c r="R143" s="5">
        <f t="shared" si="27"/>
        <v>0.7311199087516123</v>
      </c>
      <c r="S143" s="2">
        <v>0</v>
      </c>
      <c r="T143" s="2">
        <v>0</v>
      </c>
    </row>
    <row r="144" spans="1:20" ht="20.25" customHeight="1">
      <c r="A144" s="3" t="s">
        <v>175</v>
      </c>
      <c r="B144" s="3" t="s">
        <v>143</v>
      </c>
      <c r="C144" s="1">
        <v>1</v>
      </c>
      <c r="D144" s="2">
        <v>4</v>
      </c>
      <c r="E144" s="2">
        <v>2</v>
      </c>
      <c r="F144" s="3" t="s">
        <v>24</v>
      </c>
      <c r="G144" s="4">
        <f t="shared" si="24"/>
        <v>247</v>
      </c>
      <c r="H144" s="2">
        <v>7</v>
      </c>
      <c r="I144" s="2">
        <v>8</v>
      </c>
      <c r="J144" s="2">
        <v>24</v>
      </c>
      <c r="K144" s="2">
        <v>34</v>
      </c>
      <c r="L144" s="2">
        <v>51</v>
      </c>
      <c r="M144" s="2">
        <v>47</v>
      </c>
      <c r="N144" s="2">
        <v>38</v>
      </c>
      <c r="O144" s="2">
        <v>38</v>
      </c>
      <c r="P144" s="2">
        <f t="shared" si="25"/>
        <v>247</v>
      </c>
      <c r="Q144" s="5">
        <f t="shared" si="26"/>
        <v>2.694331983805668</v>
      </c>
      <c r="R144" s="5">
        <f t="shared" si="27"/>
        <v>0.9441318115819437</v>
      </c>
      <c r="S144" s="2">
        <v>0</v>
      </c>
      <c r="T144" s="2">
        <v>0</v>
      </c>
    </row>
    <row r="145" spans="1:20" ht="20.25" customHeight="1">
      <c r="A145" s="3" t="s">
        <v>116</v>
      </c>
      <c r="B145" s="3" t="s">
        <v>132</v>
      </c>
      <c r="C145" s="1">
        <v>1</v>
      </c>
      <c r="D145" s="2">
        <v>4</v>
      </c>
      <c r="E145" s="2">
        <v>2</v>
      </c>
      <c r="F145" s="3" t="s">
        <v>24</v>
      </c>
      <c r="G145" s="4">
        <f t="shared" si="24"/>
        <v>119</v>
      </c>
      <c r="H145" s="2">
        <v>2</v>
      </c>
      <c r="I145" s="2">
        <v>2</v>
      </c>
      <c r="J145" s="2">
        <v>1</v>
      </c>
      <c r="K145" s="2">
        <v>0</v>
      </c>
      <c r="L145" s="2">
        <v>10</v>
      </c>
      <c r="M145" s="2">
        <v>22</v>
      </c>
      <c r="N145" s="2">
        <v>34</v>
      </c>
      <c r="O145" s="2">
        <v>48</v>
      </c>
      <c r="P145" s="2">
        <f t="shared" si="25"/>
        <v>119</v>
      </c>
      <c r="Q145" s="5">
        <f t="shared" si="26"/>
        <v>3.407563025210084</v>
      </c>
      <c r="R145" s="5">
        <f t="shared" si="27"/>
        <v>0.753050899868349</v>
      </c>
      <c r="S145" s="2">
        <v>0</v>
      </c>
      <c r="T145" s="2">
        <v>0</v>
      </c>
    </row>
    <row r="146" spans="1:20" ht="20.25" customHeight="1">
      <c r="A146" s="3" t="s">
        <v>117</v>
      </c>
      <c r="B146" s="3" t="s">
        <v>133</v>
      </c>
      <c r="C146" s="1">
        <v>2</v>
      </c>
      <c r="D146" s="2">
        <v>6</v>
      </c>
      <c r="E146" s="2" t="s">
        <v>16</v>
      </c>
      <c r="F146" s="3" t="s">
        <v>24</v>
      </c>
      <c r="G146" s="4">
        <f t="shared" si="24"/>
        <v>119</v>
      </c>
      <c r="H146" s="2">
        <v>9</v>
      </c>
      <c r="I146" s="2">
        <v>16</v>
      </c>
      <c r="J146" s="2">
        <v>19</v>
      </c>
      <c r="K146" s="2">
        <v>20</v>
      </c>
      <c r="L146" s="2">
        <v>12</v>
      </c>
      <c r="M146" s="2">
        <v>17</v>
      </c>
      <c r="N146" s="2">
        <v>10</v>
      </c>
      <c r="O146" s="2">
        <v>16</v>
      </c>
      <c r="P146" s="2">
        <f t="shared" si="25"/>
        <v>119</v>
      </c>
      <c r="Q146" s="5">
        <f t="shared" si="26"/>
        <v>2.222689075630252</v>
      </c>
      <c r="R146" s="5">
        <f t="shared" si="27"/>
        <v>1.14989491480341</v>
      </c>
      <c r="S146" s="2">
        <v>0</v>
      </c>
      <c r="T146" s="2">
        <v>0</v>
      </c>
    </row>
    <row r="147" spans="1:20" ht="20.25" customHeight="1">
      <c r="A147" s="3" t="s">
        <v>118</v>
      </c>
      <c r="B147" s="3" t="s">
        <v>134</v>
      </c>
      <c r="C147" s="1"/>
      <c r="D147" s="2"/>
      <c r="E147" s="2"/>
      <c r="F147" s="3" t="s">
        <v>24</v>
      </c>
      <c r="G147" s="4">
        <f t="shared" si="24"/>
        <v>119</v>
      </c>
      <c r="H147" s="2">
        <v>26</v>
      </c>
      <c r="I147" s="2">
        <v>22</v>
      </c>
      <c r="J147" s="2">
        <v>28</v>
      </c>
      <c r="K147" s="2">
        <v>28</v>
      </c>
      <c r="L147" s="2">
        <v>7</v>
      </c>
      <c r="M147" s="2">
        <v>5</v>
      </c>
      <c r="N147" s="2">
        <v>3</v>
      </c>
      <c r="O147" s="2">
        <v>0</v>
      </c>
      <c r="P147" s="2">
        <f t="shared" si="25"/>
        <v>119</v>
      </c>
      <c r="Q147" s="5">
        <f t="shared" si="26"/>
        <v>1.3697478991596639</v>
      </c>
      <c r="R147" s="5">
        <f t="shared" si="27"/>
        <v>0.9131674142024193</v>
      </c>
      <c r="S147" s="2">
        <v>0</v>
      </c>
      <c r="T147" s="2">
        <v>0</v>
      </c>
    </row>
    <row r="148" spans="1:20" ht="20.25" customHeight="1">
      <c r="A148" s="3"/>
      <c r="B148" s="9"/>
      <c r="C148" s="1"/>
      <c r="D148" s="2"/>
      <c r="E148" s="2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5"/>
      <c r="R148" s="5"/>
      <c r="S148" s="2"/>
      <c r="T148" s="2"/>
    </row>
    <row r="149" spans="1:20" ht="20.25" customHeight="1">
      <c r="A149" s="3"/>
      <c r="B149" s="2" t="s">
        <v>17</v>
      </c>
      <c r="C149" s="1"/>
      <c r="D149" s="2"/>
      <c r="E149" s="2"/>
      <c r="F149" s="3"/>
      <c r="G149" s="16">
        <f>SUM(G138:G148)</f>
        <v>1717</v>
      </c>
      <c r="H149" s="16">
        <f aca="true" t="shared" si="28" ref="H149:P149">SUM(H138:H148)</f>
        <v>161</v>
      </c>
      <c r="I149" s="16">
        <f t="shared" si="28"/>
        <v>190</v>
      </c>
      <c r="J149" s="16">
        <f t="shared" si="28"/>
        <v>191</v>
      </c>
      <c r="K149" s="16">
        <f t="shared" si="28"/>
        <v>220</v>
      </c>
      <c r="L149" s="16">
        <f t="shared" si="28"/>
        <v>261</v>
      </c>
      <c r="M149" s="16">
        <f t="shared" si="28"/>
        <v>260</v>
      </c>
      <c r="N149" s="16">
        <f t="shared" si="28"/>
        <v>191</v>
      </c>
      <c r="O149" s="16">
        <f t="shared" si="28"/>
        <v>241</v>
      </c>
      <c r="P149" s="16">
        <f t="shared" si="28"/>
        <v>1715</v>
      </c>
      <c r="Q149" s="11">
        <f>(1*I149+1.5*J149+2*K149+2.5*L149+3*M149+3.5*N149+4*O149)/P149</f>
        <v>2.3215743440233236</v>
      </c>
      <c r="R149" s="11">
        <f>SQRT((H149*0^2+I149*1^2+J149*1.5^2+K149*2^2+L149*2.5^2+M149*3^2+N149*3.5^2+O149*4^2)/P149-Q149^2)</f>
        <v>1.1887229468942566</v>
      </c>
      <c r="S149" s="16">
        <f>SUM(S138:S148)</f>
        <v>2</v>
      </c>
      <c r="T149" s="16">
        <f>SUM(T138:T148)</f>
        <v>0</v>
      </c>
    </row>
    <row r="150" spans="1:20" ht="20.25" customHeight="1">
      <c r="A150" s="3"/>
      <c r="B150" s="2" t="s">
        <v>18</v>
      </c>
      <c r="C150" s="3"/>
      <c r="D150" s="3"/>
      <c r="E150" s="3"/>
      <c r="F150" s="3"/>
      <c r="G150" s="1">
        <f>G149*100/$G$149</f>
        <v>100</v>
      </c>
      <c r="H150" s="1">
        <f aca="true" t="shared" si="29" ref="H150:P150">H149*100/$G$149</f>
        <v>9.376820034944672</v>
      </c>
      <c r="I150" s="1">
        <f t="shared" si="29"/>
        <v>11.0658124635993</v>
      </c>
      <c r="J150" s="1">
        <f t="shared" si="29"/>
        <v>11.124053581828772</v>
      </c>
      <c r="K150" s="1">
        <f t="shared" si="29"/>
        <v>12.8130460104834</v>
      </c>
      <c r="L150" s="1">
        <f t="shared" si="29"/>
        <v>15.200931857891671</v>
      </c>
      <c r="M150" s="1">
        <f t="shared" si="29"/>
        <v>15.142690739662202</v>
      </c>
      <c r="N150" s="1">
        <f t="shared" si="29"/>
        <v>11.124053581828772</v>
      </c>
      <c r="O150" s="1">
        <f t="shared" si="29"/>
        <v>14.036109493302272</v>
      </c>
      <c r="P150" s="1">
        <f t="shared" si="29"/>
        <v>99.88351776354106</v>
      </c>
      <c r="Q150" s="18"/>
      <c r="R150" s="18"/>
      <c r="S150" s="1">
        <f>S149*100/$G$149</f>
        <v>0.11648223645894001</v>
      </c>
      <c r="T150" s="1">
        <f>T149*100/$G$149</f>
        <v>0</v>
      </c>
    </row>
    <row r="151" spans="1:20" ht="20.25" customHeight="1">
      <c r="A151" s="19"/>
      <c r="B151" s="21"/>
      <c r="C151" s="19"/>
      <c r="D151" s="19"/>
      <c r="E151" s="19"/>
      <c r="F151" s="1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5"/>
      <c r="R151" s="25"/>
      <c r="S151" s="20"/>
      <c r="T151" s="20"/>
    </row>
    <row r="152" spans="1:20" ht="20.25" customHeight="1">
      <c r="A152" s="19"/>
      <c r="B152" s="21"/>
      <c r="C152" s="19"/>
      <c r="D152" s="19"/>
      <c r="E152" s="19"/>
      <c r="F152" s="1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5"/>
      <c r="R152" s="25"/>
      <c r="S152" s="20"/>
      <c r="T152" s="20"/>
    </row>
    <row r="153" spans="1:20" ht="20.25" customHeight="1">
      <c r="A153" s="19"/>
      <c r="B153" s="21"/>
      <c r="C153" s="19"/>
      <c r="D153" s="19"/>
      <c r="E153" s="19"/>
      <c r="F153" s="19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5"/>
      <c r="R153" s="25"/>
      <c r="S153" s="20"/>
      <c r="T153" s="20"/>
    </row>
    <row r="154" spans="1:20" ht="20.25" customHeight="1">
      <c r="A154" s="19"/>
      <c r="B154" s="21"/>
      <c r="C154" s="19"/>
      <c r="D154" s="19"/>
      <c r="E154" s="19"/>
      <c r="F154" s="19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5"/>
      <c r="R154" s="25"/>
      <c r="S154" s="20"/>
      <c r="T154" s="20"/>
    </row>
    <row r="155" spans="1:20" ht="20.25" customHeight="1">
      <c r="A155" s="19"/>
      <c r="B155" s="21"/>
      <c r="C155" s="19"/>
      <c r="D155" s="19"/>
      <c r="E155" s="19"/>
      <c r="F155" s="19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5"/>
      <c r="R155" s="25"/>
      <c r="S155" s="20"/>
      <c r="T155" s="20"/>
    </row>
    <row r="156" spans="1:20" ht="20.25" customHeight="1">
      <c r="A156" s="19"/>
      <c r="B156" s="21"/>
      <c r="C156" s="19"/>
      <c r="D156" s="19"/>
      <c r="E156" s="19"/>
      <c r="F156" s="19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5"/>
      <c r="R156" s="25"/>
      <c r="S156" s="20"/>
      <c r="T156" s="20"/>
    </row>
    <row r="157" spans="1:20" ht="20.25" customHeight="1">
      <c r="A157" s="19"/>
      <c r="B157" s="21"/>
      <c r="C157" s="19"/>
      <c r="D157" s="19"/>
      <c r="E157" s="19"/>
      <c r="F157" s="19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5"/>
      <c r="R157" s="25"/>
      <c r="S157" s="20"/>
      <c r="T157" s="20"/>
    </row>
    <row r="158" spans="1:20" ht="20.25" customHeight="1">
      <c r="A158" s="19"/>
      <c r="B158" s="21"/>
      <c r="C158" s="19"/>
      <c r="D158" s="19"/>
      <c r="E158" s="19"/>
      <c r="F158" s="19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5"/>
      <c r="R158" s="25"/>
      <c r="S158" s="20"/>
      <c r="T158" s="20"/>
    </row>
    <row r="159" spans="1:20" ht="20.25" customHeight="1">
      <c r="A159" s="19"/>
      <c r="B159" s="21"/>
      <c r="C159" s="19"/>
      <c r="D159" s="19"/>
      <c r="E159" s="19"/>
      <c r="F159" s="19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5"/>
      <c r="R159" s="25"/>
      <c r="S159" s="20"/>
      <c r="T159" s="20"/>
    </row>
    <row r="160" spans="1:20" ht="20.25" customHeight="1">
      <c r="A160" s="19"/>
      <c r="B160" s="21"/>
      <c r="C160" s="19"/>
      <c r="D160" s="19"/>
      <c r="E160" s="19"/>
      <c r="F160" s="19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5"/>
      <c r="R160" s="25"/>
      <c r="S160" s="20"/>
      <c r="T160" s="20"/>
    </row>
    <row r="161" spans="1:20" ht="20.25" customHeight="1">
      <c r="A161" s="19"/>
      <c r="B161" s="21"/>
      <c r="C161" s="19"/>
      <c r="D161" s="19"/>
      <c r="E161" s="19"/>
      <c r="F161" s="19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5"/>
      <c r="R161" s="25"/>
      <c r="S161" s="20"/>
      <c r="T161" s="20"/>
    </row>
    <row r="162" spans="1:20" ht="20.25" customHeight="1">
      <c r="A162" s="19"/>
      <c r="B162" s="21"/>
      <c r="C162" s="19"/>
      <c r="D162" s="19"/>
      <c r="E162" s="19"/>
      <c r="F162" s="19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5"/>
      <c r="R162" s="25"/>
      <c r="S162" s="20"/>
      <c r="T162" s="20"/>
    </row>
    <row r="163" spans="1:20" ht="20.25" customHeight="1">
      <c r="A163" s="19"/>
      <c r="B163" s="21"/>
      <c r="C163" s="19"/>
      <c r="D163" s="19"/>
      <c r="E163" s="19"/>
      <c r="F163" s="19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5"/>
      <c r="R163" s="25"/>
      <c r="S163" s="20"/>
      <c r="T163" s="20"/>
    </row>
    <row r="164" spans="1:20" ht="20.25" customHeight="1">
      <c r="A164" s="19"/>
      <c r="B164" s="21"/>
      <c r="C164" s="19"/>
      <c r="D164" s="19"/>
      <c r="E164" s="19"/>
      <c r="F164" s="1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5"/>
      <c r="R164" s="25"/>
      <c r="S164" s="20"/>
      <c r="T164" s="20"/>
    </row>
    <row r="165" spans="1:20" ht="20.25" customHeight="1">
      <c r="A165" s="19"/>
      <c r="B165" s="21"/>
      <c r="C165" s="19"/>
      <c r="D165" s="19"/>
      <c r="E165" s="19"/>
      <c r="F165" s="19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5"/>
      <c r="R165" s="25"/>
      <c r="S165" s="20"/>
      <c r="T165" s="20"/>
    </row>
    <row r="166" spans="1:20" ht="20.25" customHeight="1">
      <c r="A166" s="19"/>
      <c r="B166" s="21"/>
      <c r="C166" s="19"/>
      <c r="D166" s="19"/>
      <c r="E166" s="19"/>
      <c r="F166" s="1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5"/>
      <c r="R166" s="25"/>
      <c r="S166" s="20"/>
      <c r="T166" s="20"/>
    </row>
    <row r="167" spans="1:20" ht="20.25" customHeight="1">
      <c r="A167" s="19"/>
      <c r="B167" s="21"/>
      <c r="C167" s="19"/>
      <c r="D167" s="19"/>
      <c r="E167" s="19"/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5"/>
      <c r="R167" s="25"/>
      <c r="S167" s="20"/>
      <c r="T167" s="20"/>
    </row>
    <row r="168" spans="1:20" ht="20.25" customHeight="1">
      <c r="A168" s="19"/>
      <c r="B168" s="21"/>
      <c r="C168" s="19"/>
      <c r="D168" s="19"/>
      <c r="E168" s="19"/>
      <c r="F168" s="19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5"/>
      <c r="R168" s="25"/>
      <c r="S168" s="20"/>
      <c r="T168" s="20"/>
    </row>
    <row r="169" spans="1:20" ht="20.25" customHeight="1">
      <c r="A169" s="19"/>
      <c r="B169" s="19"/>
      <c r="C169" s="20"/>
      <c r="D169" s="21"/>
      <c r="E169" s="21"/>
      <c r="F169" s="19"/>
      <c r="G169" s="22"/>
      <c r="H169" s="21"/>
      <c r="I169" s="21"/>
      <c r="J169" s="21"/>
      <c r="K169" s="21"/>
      <c r="L169" s="21"/>
      <c r="M169" s="21"/>
      <c r="N169" s="21"/>
      <c r="O169" s="21"/>
      <c r="P169" s="21"/>
      <c r="Q169" s="23"/>
      <c r="R169" s="23"/>
      <c r="S169" s="21"/>
      <c r="T169" s="21"/>
    </row>
    <row r="170" spans="1:20" ht="26.25">
      <c r="A170" s="33" t="s">
        <v>151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23.25">
      <c r="A171" s="34" t="s">
        <v>154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</row>
    <row r="172" spans="1:20" ht="30.75" customHeight="1">
      <c r="A172" s="27" t="s">
        <v>0</v>
      </c>
      <c r="B172" s="27" t="s">
        <v>1</v>
      </c>
      <c r="C172" s="1" t="s">
        <v>2</v>
      </c>
      <c r="D172" s="2" t="s">
        <v>3</v>
      </c>
      <c r="E172" s="2" t="s">
        <v>4</v>
      </c>
      <c r="F172" s="3" t="s">
        <v>5</v>
      </c>
      <c r="G172" s="28" t="s">
        <v>6</v>
      </c>
      <c r="H172" s="30" t="s">
        <v>7</v>
      </c>
      <c r="I172" s="31"/>
      <c r="J172" s="31"/>
      <c r="K172" s="31"/>
      <c r="L172" s="31"/>
      <c r="M172" s="31"/>
      <c r="N172" s="31"/>
      <c r="O172" s="32"/>
      <c r="P172" s="29" t="s">
        <v>8</v>
      </c>
      <c r="Q172" s="26" t="s">
        <v>9</v>
      </c>
      <c r="R172" s="26" t="s">
        <v>10</v>
      </c>
      <c r="S172" s="29" t="s">
        <v>11</v>
      </c>
      <c r="T172" s="29"/>
    </row>
    <row r="173" spans="1:20" ht="21.75">
      <c r="A173" s="27"/>
      <c r="B173" s="27"/>
      <c r="C173" s="1"/>
      <c r="D173" s="2"/>
      <c r="E173" s="2"/>
      <c r="F173" s="3"/>
      <c r="G173" s="28"/>
      <c r="H173" s="2">
        <v>0</v>
      </c>
      <c r="I173" s="2">
        <v>1</v>
      </c>
      <c r="J173" s="2">
        <v>1.5</v>
      </c>
      <c r="K173" s="2">
        <v>2</v>
      </c>
      <c r="L173" s="2">
        <v>2.5</v>
      </c>
      <c r="M173" s="2">
        <v>3</v>
      </c>
      <c r="N173" s="2">
        <v>3.5</v>
      </c>
      <c r="O173" s="2">
        <v>4</v>
      </c>
      <c r="P173" s="29"/>
      <c r="Q173" s="26"/>
      <c r="R173" s="26"/>
      <c r="S173" s="2" t="s">
        <v>12</v>
      </c>
      <c r="T173" s="2" t="s">
        <v>13</v>
      </c>
    </row>
    <row r="174" spans="1:20" ht="20.25" customHeight="1">
      <c r="A174" s="3" t="s">
        <v>82</v>
      </c>
      <c r="B174" s="3" t="s">
        <v>43</v>
      </c>
      <c r="C174" s="1">
        <v>2</v>
      </c>
      <c r="D174" s="2">
        <v>6</v>
      </c>
      <c r="E174" s="2" t="s">
        <v>16</v>
      </c>
      <c r="F174" s="3" t="s">
        <v>146</v>
      </c>
      <c r="G174" s="4">
        <f>SUM(H174:O174,S174:T174)</f>
        <v>286</v>
      </c>
      <c r="H174" s="2">
        <v>0</v>
      </c>
      <c r="I174" s="2">
        <v>4</v>
      </c>
      <c r="J174" s="2">
        <v>6</v>
      </c>
      <c r="K174" s="2">
        <v>38</v>
      </c>
      <c r="L174" s="2">
        <v>65</v>
      </c>
      <c r="M174" s="2">
        <v>67</v>
      </c>
      <c r="N174" s="2">
        <v>50</v>
      </c>
      <c r="O174" s="2">
        <v>56</v>
      </c>
      <c r="P174" s="2">
        <f>SUM(H174:O174)</f>
        <v>286</v>
      </c>
      <c r="Q174" s="5">
        <f>(1*I174+1.5*J174+2*K174+2.5*L174+3*M174+3.5*N174+4*O174)/P174</f>
        <v>2.977272727272727</v>
      </c>
      <c r="R174" s="5">
        <f>SQRT((H174*0^2+I174*1^2+J174*1.5^2+K174*2^2+L174*2.5^2+M174*3^2+N174*3.5^2+O174*4^2)/P174-Q174^2)</f>
        <v>0.7292641005952777</v>
      </c>
      <c r="S174" s="2">
        <v>0</v>
      </c>
      <c r="T174" s="2">
        <v>0</v>
      </c>
    </row>
    <row r="175" spans="1:20" ht="20.25" customHeight="1">
      <c r="A175" s="3" t="s">
        <v>110</v>
      </c>
      <c r="B175" s="9" t="s">
        <v>111</v>
      </c>
      <c r="C175" s="1"/>
      <c r="D175" s="2"/>
      <c r="E175" s="2"/>
      <c r="F175" s="3" t="s">
        <v>146</v>
      </c>
      <c r="G175" s="4">
        <f>SUM(H175:O175,S175:T175)</f>
        <v>296</v>
      </c>
      <c r="H175" s="2">
        <v>0</v>
      </c>
      <c r="I175" s="2">
        <v>0</v>
      </c>
      <c r="J175" s="2">
        <v>0</v>
      </c>
      <c r="K175" s="2">
        <v>4</v>
      </c>
      <c r="L175" s="2">
        <v>2</v>
      </c>
      <c r="M175" s="2">
        <v>101</v>
      </c>
      <c r="N175" s="2">
        <v>39</v>
      </c>
      <c r="O175" s="2">
        <v>144</v>
      </c>
      <c r="P175" s="2">
        <f>SUM(H175:O175)</f>
        <v>290</v>
      </c>
      <c r="Q175" s="5">
        <f>(1*I175+1.5*J175+2*K175+2.5*L175+3*M175+3.5*N175+4*O175)/P175</f>
        <v>3.546551724137931</v>
      </c>
      <c r="R175" s="5">
        <f>SQRT((H175*0^2+I175*1^2+J175*1.5^2+K175*2^2+L175*2.5^2+M175*3^2+N175*3.5^2+O175*4^2)/P175-Q175^2)</f>
        <v>0.4969616363606629</v>
      </c>
      <c r="S175" s="2">
        <v>6</v>
      </c>
      <c r="T175" s="2">
        <v>0</v>
      </c>
    </row>
    <row r="176" spans="1:20" ht="20.25" customHeight="1">
      <c r="A176" s="3" t="s">
        <v>124</v>
      </c>
      <c r="B176" s="9" t="s">
        <v>141</v>
      </c>
      <c r="C176" s="1"/>
      <c r="D176" s="2"/>
      <c r="E176" s="2"/>
      <c r="F176" s="3" t="s">
        <v>146</v>
      </c>
      <c r="G176" s="4">
        <f>SUM(H176:O176,S176:T176)</f>
        <v>11</v>
      </c>
      <c r="H176" s="4">
        <v>0</v>
      </c>
      <c r="I176" s="4">
        <v>0</v>
      </c>
      <c r="J176" s="4">
        <v>2</v>
      </c>
      <c r="K176" s="4">
        <v>0</v>
      </c>
      <c r="L176" s="4">
        <v>0</v>
      </c>
      <c r="M176" s="4">
        <v>0</v>
      </c>
      <c r="N176" s="4">
        <v>0</v>
      </c>
      <c r="O176" s="4">
        <v>9</v>
      </c>
      <c r="P176" s="2">
        <f>SUM(H176:O176)</f>
        <v>11</v>
      </c>
      <c r="Q176" s="5">
        <f>(1*I176+1.5*J176+2*K176+2.5*L176+3*M176+3.5*N176+4*O176)/P176</f>
        <v>3.5454545454545454</v>
      </c>
      <c r="R176" s="5">
        <f>SQRT((H176*0^2+I176*1^2+J176*1.5^2+K176*2^2+L176*2.5^2+M176*3^2+N176*3.5^2+O176*4^2)/P176-Q176^2)</f>
        <v>0.9642365197998373</v>
      </c>
      <c r="S176" s="2">
        <v>0</v>
      </c>
      <c r="T176" s="2">
        <v>0</v>
      </c>
    </row>
    <row r="177" spans="1:20" ht="20.25" customHeight="1">
      <c r="A177" s="3" t="s">
        <v>176</v>
      </c>
      <c r="B177" s="9" t="s">
        <v>177</v>
      </c>
      <c r="C177" s="1"/>
      <c r="D177" s="2"/>
      <c r="E177" s="2"/>
      <c r="F177" s="3" t="s">
        <v>146</v>
      </c>
      <c r="G177" s="4">
        <f>SUM(H177:O177,S177:T177)</f>
        <v>11</v>
      </c>
      <c r="H177" s="4">
        <v>0</v>
      </c>
      <c r="I177" s="4">
        <v>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9</v>
      </c>
      <c r="P177" s="2">
        <f>SUM(H177:O177)</f>
        <v>11</v>
      </c>
      <c r="Q177" s="5">
        <f>(1*I177+1.5*J177+2*K177+2.5*L177+3*M177+3.5*N177+4*O177)/P177</f>
        <v>3.4545454545454546</v>
      </c>
      <c r="R177" s="5">
        <f>SQRT((H177*0^2+I177*1^2+J177*1.5^2+K177*2^2+L177*2.5^2+M177*3^2+N177*3.5^2+O177*4^2)/P177-Q177^2)</f>
        <v>1.1570838237598051</v>
      </c>
      <c r="S177" s="2">
        <v>0</v>
      </c>
      <c r="T177" s="2">
        <v>0</v>
      </c>
    </row>
    <row r="178" spans="1:20" ht="20.25" customHeight="1">
      <c r="A178" s="3" t="s">
        <v>125</v>
      </c>
      <c r="B178" s="9" t="s">
        <v>144</v>
      </c>
      <c r="C178" s="1"/>
      <c r="D178" s="2"/>
      <c r="E178" s="2"/>
      <c r="F178" s="3" t="s">
        <v>146</v>
      </c>
      <c r="G178" s="4">
        <f>SUM(H178:O178,S178:T178)</f>
        <v>247</v>
      </c>
      <c r="H178" s="4">
        <v>2</v>
      </c>
      <c r="I178" s="4">
        <v>5</v>
      </c>
      <c r="J178" s="4">
        <v>2</v>
      </c>
      <c r="K178" s="4">
        <v>1</v>
      </c>
      <c r="L178" s="4">
        <v>11</v>
      </c>
      <c r="M178" s="4">
        <v>15</v>
      </c>
      <c r="N178" s="4">
        <v>35</v>
      </c>
      <c r="O178" s="4">
        <v>176</v>
      </c>
      <c r="P178" s="2">
        <f>SUM(H178:O178)</f>
        <v>247</v>
      </c>
      <c r="Q178" s="5">
        <f>(1*I178+1.5*J178+2*K178+2.5*L178+3*M178+3.5*N178+4*O178)/P178</f>
        <v>3.6801619433198383</v>
      </c>
      <c r="R178" s="5">
        <f>SQRT((H178*0^2+I178*1^2+J178*1.5^2+K178*2^2+L178*2.5^2+M178*3^2+N178*3.5^2+O178*4^2)/P178-Q178^2)</f>
        <v>0.6874608373748705</v>
      </c>
      <c r="S178" s="2">
        <v>0</v>
      </c>
      <c r="T178" s="2">
        <v>0</v>
      </c>
    </row>
    <row r="179" spans="1:20" ht="20.25" customHeight="1">
      <c r="A179" s="3"/>
      <c r="B179" s="9"/>
      <c r="C179" s="1"/>
      <c r="D179" s="2"/>
      <c r="E179" s="2"/>
      <c r="F179" s="3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5"/>
      <c r="R179" s="5"/>
      <c r="S179" s="2"/>
      <c r="T179" s="2"/>
    </row>
    <row r="180" spans="1:20" ht="20.25" customHeight="1">
      <c r="A180" s="3"/>
      <c r="B180" s="9"/>
      <c r="C180" s="1"/>
      <c r="D180" s="2"/>
      <c r="E180" s="2"/>
      <c r="F180" s="3"/>
      <c r="G180" s="4"/>
      <c r="H180" s="4"/>
      <c r="I180" s="4"/>
      <c r="J180" s="4"/>
      <c r="K180" s="4"/>
      <c r="L180" s="4"/>
      <c r="M180" s="4"/>
      <c r="N180" s="4"/>
      <c r="O180" s="4"/>
      <c r="P180" s="2"/>
      <c r="Q180" s="5"/>
      <c r="R180" s="5"/>
      <c r="S180" s="2"/>
      <c r="T180" s="2"/>
    </row>
    <row r="181" spans="1:20" ht="20.25" customHeight="1">
      <c r="A181" s="3"/>
      <c r="B181" s="9"/>
      <c r="C181" s="1"/>
      <c r="D181" s="2"/>
      <c r="E181" s="2"/>
      <c r="F181" s="3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5"/>
      <c r="R181" s="5"/>
      <c r="S181" s="2"/>
      <c r="T181" s="2"/>
    </row>
    <row r="182" spans="1:20" ht="20.25" customHeight="1">
      <c r="A182" s="3"/>
      <c r="B182" s="2" t="s">
        <v>17</v>
      </c>
      <c r="C182" s="1"/>
      <c r="D182" s="2"/>
      <c r="E182" s="2"/>
      <c r="F182" s="3"/>
      <c r="G182" s="16">
        <f>SUM(G174:G181)</f>
        <v>851</v>
      </c>
      <c r="H182" s="16">
        <f aca="true" t="shared" si="30" ref="H182:P182">SUM(H174:H181)</f>
        <v>2</v>
      </c>
      <c r="I182" s="16">
        <f t="shared" si="30"/>
        <v>11</v>
      </c>
      <c r="J182" s="16">
        <f t="shared" si="30"/>
        <v>10</v>
      </c>
      <c r="K182" s="16">
        <f t="shared" si="30"/>
        <v>43</v>
      </c>
      <c r="L182" s="16">
        <f t="shared" si="30"/>
        <v>78</v>
      </c>
      <c r="M182" s="16">
        <f t="shared" si="30"/>
        <v>183</v>
      </c>
      <c r="N182" s="16">
        <f t="shared" si="30"/>
        <v>124</v>
      </c>
      <c r="O182" s="16">
        <f t="shared" si="30"/>
        <v>394</v>
      </c>
      <c r="P182" s="16">
        <f t="shared" si="30"/>
        <v>845</v>
      </c>
      <c r="Q182" s="11">
        <f>(1*I182+1.5*J182+2*K182+2.5*L182+3*M182+3.5*N182+4*O182)/P182</f>
        <v>3.391715976331361</v>
      </c>
      <c r="R182" s="11">
        <f>SQRT((H182*0^2+I182*1^2+J182*1.5^2+K182*2^2+L182*2.5^2+M182*3^2+N182*3.5^2+O182*4^2)/P182-Q182^2)</f>
        <v>0.7235203319947859</v>
      </c>
      <c r="S182" s="16">
        <f>SUM(S174:S181)</f>
        <v>6</v>
      </c>
      <c r="T182" s="16">
        <f>SUM(T174:T181)</f>
        <v>0</v>
      </c>
    </row>
    <row r="183" spans="1:20" ht="20.25" customHeight="1">
      <c r="A183" s="3"/>
      <c r="B183" s="2" t="s">
        <v>18</v>
      </c>
      <c r="C183" s="3"/>
      <c r="D183" s="3"/>
      <c r="E183" s="3"/>
      <c r="F183" s="3"/>
      <c r="G183" s="1">
        <f>G182*100/$G$182</f>
        <v>100</v>
      </c>
      <c r="H183" s="1">
        <f aca="true" t="shared" si="31" ref="H183:P183">H182*100/$G$182</f>
        <v>0.23501762632197415</v>
      </c>
      <c r="I183" s="1">
        <f t="shared" si="31"/>
        <v>1.2925969447708578</v>
      </c>
      <c r="J183" s="1">
        <f t="shared" si="31"/>
        <v>1.1750881316098707</v>
      </c>
      <c r="K183" s="1">
        <f t="shared" si="31"/>
        <v>5.052878965922444</v>
      </c>
      <c r="L183" s="1">
        <f t="shared" si="31"/>
        <v>9.165687426556993</v>
      </c>
      <c r="M183" s="1">
        <f t="shared" si="31"/>
        <v>21.504112808460633</v>
      </c>
      <c r="N183" s="1">
        <f t="shared" si="31"/>
        <v>14.571092831962398</v>
      </c>
      <c r="O183" s="1">
        <f t="shared" si="31"/>
        <v>46.29847238542891</v>
      </c>
      <c r="P183" s="1">
        <f t="shared" si="31"/>
        <v>99.29494712103408</v>
      </c>
      <c r="Q183" s="18"/>
      <c r="R183" s="18"/>
      <c r="S183" s="1">
        <f>S182*100/$G$182</f>
        <v>0.7050528789659224</v>
      </c>
      <c r="T183" s="1">
        <f>T182*100/$G$182</f>
        <v>0</v>
      </c>
    </row>
    <row r="184" spans="1:20" ht="20.25" customHeight="1">
      <c r="A184" s="19"/>
      <c r="B184" s="21"/>
      <c r="C184" s="19"/>
      <c r="D184" s="19"/>
      <c r="E184" s="19"/>
      <c r="F184" s="19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5"/>
      <c r="R184" s="25"/>
      <c r="S184" s="20"/>
      <c r="T184" s="20"/>
    </row>
    <row r="185" spans="1:20" ht="20.25" customHeight="1">
      <c r="A185" s="19"/>
      <c r="B185" s="21"/>
      <c r="C185" s="19"/>
      <c r="D185" s="19"/>
      <c r="E185" s="19"/>
      <c r="F185" s="1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5"/>
      <c r="R185" s="25"/>
      <c r="S185" s="20"/>
      <c r="T185" s="20"/>
    </row>
    <row r="186" spans="1:20" ht="20.25" customHeight="1">
      <c r="A186" s="19"/>
      <c r="B186" s="21"/>
      <c r="C186" s="19"/>
      <c r="D186" s="19"/>
      <c r="E186" s="19"/>
      <c r="F186" s="19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5"/>
      <c r="R186" s="25"/>
      <c r="S186" s="20"/>
      <c r="T186" s="20"/>
    </row>
    <row r="187" spans="1:20" ht="20.25" customHeight="1">
      <c r="A187" s="19"/>
      <c r="B187" s="21"/>
      <c r="C187" s="19"/>
      <c r="D187" s="19"/>
      <c r="E187" s="19"/>
      <c r="F187" s="1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5"/>
      <c r="R187" s="25"/>
      <c r="S187" s="20"/>
      <c r="T187" s="20"/>
    </row>
    <row r="188" spans="1:20" ht="20.25" customHeight="1">
      <c r="A188" s="19"/>
      <c r="B188" s="21"/>
      <c r="C188" s="19"/>
      <c r="D188" s="19"/>
      <c r="E188" s="19"/>
      <c r="F188" s="19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5"/>
      <c r="R188" s="25"/>
      <c r="S188" s="20"/>
      <c r="T188" s="20"/>
    </row>
    <row r="189" spans="1:20" ht="20.25" customHeight="1">
      <c r="A189" s="19"/>
      <c r="B189" s="21"/>
      <c r="C189" s="19"/>
      <c r="D189" s="19"/>
      <c r="E189" s="19"/>
      <c r="F189" s="19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5"/>
      <c r="R189" s="25"/>
      <c r="S189" s="20"/>
      <c r="T189" s="20"/>
    </row>
    <row r="190" spans="1:20" ht="20.25" customHeight="1">
      <c r="A190" s="19"/>
      <c r="B190" s="21"/>
      <c r="C190" s="19"/>
      <c r="D190" s="19"/>
      <c r="E190" s="19"/>
      <c r="F190" s="1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5"/>
      <c r="R190" s="25"/>
      <c r="S190" s="20"/>
      <c r="T190" s="20"/>
    </row>
    <row r="191" spans="1:20" ht="20.25" customHeight="1">
      <c r="A191" s="19"/>
      <c r="B191" s="21"/>
      <c r="C191" s="19"/>
      <c r="D191" s="19"/>
      <c r="E191" s="19"/>
      <c r="F191" s="19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5"/>
      <c r="R191" s="25"/>
      <c r="S191" s="20"/>
      <c r="T191" s="20"/>
    </row>
    <row r="192" spans="1:20" ht="20.25" customHeight="1">
      <c r="A192" s="19"/>
      <c r="B192" s="21"/>
      <c r="C192" s="19"/>
      <c r="D192" s="19"/>
      <c r="E192" s="19"/>
      <c r="F192" s="1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5"/>
      <c r="R192" s="25"/>
      <c r="S192" s="20"/>
      <c r="T192" s="20"/>
    </row>
    <row r="193" spans="1:20" ht="20.25" customHeight="1">
      <c r="A193" s="19"/>
      <c r="B193" s="21"/>
      <c r="C193" s="19"/>
      <c r="D193" s="19"/>
      <c r="E193" s="19"/>
      <c r="F193" s="19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5"/>
      <c r="R193" s="25"/>
      <c r="S193" s="20"/>
      <c r="T193" s="20"/>
    </row>
    <row r="194" spans="1:20" ht="20.25" customHeight="1">
      <c r="A194" s="19"/>
      <c r="B194" s="21"/>
      <c r="C194" s="19"/>
      <c r="D194" s="19"/>
      <c r="E194" s="19"/>
      <c r="F194" s="1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5"/>
      <c r="R194" s="25"/>
      <c r="S194" s="20"/>
      <c r="T194" s="20"/>
    </row>
    <row r="195" spans="1:20" ht="20.25" customHeight="1">
      <c r="A195" s="19"/>
      <c r="B195" s="21"/>
      <c r="C195" s="19"/>
      <c r="D195" s="19"/>
      <c r="E195" s="19"/>
      <c r="F195" s="19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5"/>
      <c r="R195" s="25"/>
      <c r="S195" s="20"/>
      <c r="T195" s="20"/>
    </row>
    <row r="196" spans="1:20" ht="20.25" customHeight="1">
      <c r="A196" s="19"/>
      <c r="B196" s="21"/>
      <c r="C196" s="19"/>
      <c r="D196" s="19"/>
      <c r="E196" s="19"/>
      <c r="F196" s="19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5"/>
      <c r="R196" s="25"/>
      <c r="S196" s="20"/>
      <c r="T196" s="20"/>
    </row>
    <row r="197" spans="1:20" ht="20.25" customHeight="1">
      <c r="A197" s="19"/>
      <c r="B197" s="21"/>
      <c r="C197" s="19"/>
      <c r="D197" s="19"/>
      <c r="E197" s="19"/>
      <c r="F197" s="1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5"/>
      <c r="R197" s="25"/>
      <c r="S197" s="20"/>
      <c r="T197" s="20"/>
    </row>
    <row r="198" spans="1:20" ht="20.25" customHeight="1">
      <c r="A198" s="19"/>
      <c r="B198" s="21"/>
      <c r="C198" s="19"/>
      <c r="D198" s="19"/>
      <c r="E198" s="19"/>
      <c r="F198" s="1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5"/>
      <c r="R198" s="25"/>
      <c r="S198" s="20"/>
      <c r="T198" s="20"/>
    </row>
    <row r="199" spans="1:20" ht="20.25" customHeight="1">
      <c r="A199" s="19"/>
      <c r="B199" s="24"/>
      <c r="C199" s="20"/>
      <c r="D199" s="21"/>
      <c r="E199" s="21"/>
      <c r="F199" s="19"/>
      <c r="G199" s="22"/>
      <c r="H199" s="22"/>
      <c r="I199" s="22"/>
      <c r="J199" s="22"/>
      <c r="K199" s="22"/>
      <c r="L199" s="22"/>
      <c r="M199" s="22"/>
      <c r="N199" s="22"/>
      <c r="O199" s="22"/>
      <c r="P199" s="21"/>
      <c r="Q199" s="23"/>
      <c r="R199" s="23"/>
      <c r="S199" s="21"/>
      <c r="T199" s="21"/>
    </row>
    <row r="200" spans="1:20" ht="26.25">
      <c r="A200" s="33" t="s">
        <v>152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23.25">
      <c r="A201" s="34" t="s">
        <v>154</v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</row>
    <row r="202" spans="1:20" ht="32.25" customHeight="1">
      <c r="A202" s="27" t="s">
        <v>0</v>
      </c>
      <c r="B202" s="27" t="s">
        <v>1</v>
      </c>
      <c r="C202" s="1" t="s">
        <v>2</v>
      </c>
      <c r="D202" s="2" t="s">
        <v>3</v>
      </c>
      <c r="E202" s="2" t="s">
        <v>4</v>
      </c>
      <c r="F202" s="3" t="s">
        <v>5</v>
      </c>
      <c r="G202" s="28" t="s">
        <v>6</v>
      </c>
      <c r="H202" s="30" t="s">
        <v>7</v>
      </c>
      <c r="I202" s="31"/>
      <c r="J202" s="31"/>
      <c r="K202" s="31"/>
      <c r="L202" s="31"/>
      <c r="M202" s="31"/>
      <c r="N202" s="31"/>
      <c r="O202" s="32"/>
      <c r="P202" s="29" t="s">
        <v>8</v>
      </c>
      <c r="Q202" s="26" t="s">
        <v>9</v>
      </c>
      <c r="R202" s="26" t="s">
        <v>10</v>
      </c>
      <c r="S202" s="29" t="s">
        <v>11</v>
      </c>
      <c r="T202" s="29"/>
    </row>
    <row r="203" spans="1:20" ht="21.75">
      <c r="A203" s="27"/>
      <c r="B203" s="27"/>
      <c r="C203" s="1"/>
      <c r="D203" s="2"/>
      <c r="E203" s="2"/>
      <c r="F203" s="3"/>
      <c r="G203" s="28"/>
      <c r="H203" s="2">
        <v>0</v>
      </c>
      <c r="I203" s="2">
        <v>1</v>
      </c>
      <c r="J203" s="2">
        <v>1.5</v>
      </c>
      <c r="K203" s="2">
        <v>2</v>
      </c>
      <c r="L203" s="2">
        <v>2.5</v>
      </c>
      <c r="M203" s="2">
        <v>3</v>
      </c>
      <c r="N203" s="2">
        <v>3.5</v>
      </c>
      <c r="O203" s="2">
        <v>4</v>
      </c>
      <c r="P203" s="29"/>
      <c r="Q203" s="26"/>
      <c r="R203" s="26"/>
      <c r="S203" s="2" t="s">
        <v>12</v>
      </c>
      <c r="T203" s="2" t="s">
        <v>13</v>
      </c>
    </row>
    <row r="204" spans="1:20" ht="20.25" customHeight="1">
      <c r="A204" s="3" t="s">
        <v>77</v>
      </c>
      <c r="B204" s="3" t="s">
        <v>38</v>
      </c>
      <c r="C204" s="1">
        <v>1</v>
      </c>
      <c r="D204" s="2">
        <v>4</v>
      </c>
      <c r="E204" s="2">
        <v>2</v>
      </c>
      <c r="F204" s="3" t="s">
        <v>22</v>
      </c>
      <c r="G204" s="4">
        <f aca="true" t="shared" si="32" ref="G204:G213">SUM(H204:O204,S204:T204)</f>
        <v>285</v>
      </c>
      <c r="H204" s="2">
        <v>8</v>
      </c>
      <c r="I204" s="2">
        <v>11</v>
      </c>
      <c r="J204" s="2">
        <v>23</v>
      </c>
      <c r="K204" s="2">
        <v>47</v>
      </c>
      <c r="L204" s="2">
        <v>56</v>
      </c>
      <c r="M204" s="2">
        <v>64</v>
      </c>
      <c r="N204" s="2">
        <v>45</v>
      </c>
      <c r="O204" s="2">
        <v>31</v>
      </c>
      <c r="P204" s="2">
        <f aca="true" t="shared" si="33" ref="P204:P213">SUM(H204:O204)</f>
        <v>285</v>
      </c>
      <c r="Q204" s="5">
        <f aca="true" t="shared" si="34" ref="Q204:Q213">(1*I204+1.5*J204+2*K204+2.5*L204+3*M204+3.5*N204+4*O204)/P204</f>
        <v>2.642105263157895</v>
      </c>
      <c r="R204" s="5">
        <f aca="true" t="shared" si="35" ref="R204:R213">SQRT((H204*0^2+I204*1^2+J204*1.5^2+K204*2^2+L204*2.5^2+M204*3^2+N204*3.5^2+O204*4^2)/P204-Q204^2)</f>
        <v>0.9070769263536448</v>
      </c>
      <c r="S204" s="2">
        <v>0</v>
      </c>
      <c r="T204" s="2">
        <v>0</v>
      </c>
    </row>
    <row r="205" spans="1:20" ht="20.25" customHeight="1">
      <c r="A205" s="3" t="s">
        <v>78</v>
      </c>
      <c r="B205" s="3" t="s">
        <v>39</v>
      </c>
      <c r="C205" s="1">
        <v>1</v>
      </c>
      <c r="D205" s="2">
        <v>4</v>
      </c>
      <c r="E205" s="2">
        <v>2</v>
      </c>
      <c r="F205" s="3" t="s">
        <v>22</v>
      </c>
      <c r="G205" s="4">
        <f t="shared" si="32"/>
        <v>285</v>
      </c>
      <c r="H205" s="2">
        <v>22</v>
      </c>
      <c r="I205" s="2">
        <v>25</v>
      </c>
      <c r="J205" s="2">
        <v>27</v>
      </c>
      <c r="K205" s="2">
        <v>52</v>
      </c>
      <c r="L205" s="2">
        <v>35</v>
      </c>
      <c r="M205" s="2">
        <v>50</v>
      </c>
      <c r="N205" s="2">
        <v>45</v>
      </c>
      <c r="O205" s="2">
        <v>29</v>
      </c>
      <c r="P205" s="2">
        <f t="shared" si="33"/>
        <v>285</v>
      </c>
      <c r="Q205" s="5">
        <f t="shared" si="34"/>
        <v>2.387719298245614</v>
      </c>
      <c r="R205" s="5">
        <f t="shared" si="35"/>
        <v>1.1127759149963652</v>
      </c>
      <c r="S205" s="2">
        <v>0</v>
      </c>
      <c r="T205" s="2">
        <v>0</v>
      </c>
    </row>
    <row r="206" spans="1:20" ht="20.25" customHeight="1">
      <c r="A206" s="3" t="s">
        <v>79</v>
      </c>
      <c r="B206" s="3" t="s">
        <v>40</v>
      </c>
      <c r="C206" s="1"/>
      <c r="D206" s="2"/>
      <c r="E206" s="2"/>
      <c r="F206" s="3" t="s">
        <v>22</v>
      </c>
      <c r="G206" s="4">
        <f t="shared" si="32"/>
        <v>72</v>
      </c>
      <c r="H206" s="2">
        <v>0</v>
      </c>
      <c r="I206" s="2">
        <v>4</v>
      </c>
      <c r="J206" s="2">
        <v>8</v>
      </c>
      <c r="K206" s="2">
        <v>17</v>
      </c>
      <c r="L206" s="2">
        <v>22</v>
      </c>
      <c r="M206" s="2">
        <v>14</v>
      </c>
      <c r="N206" s="2">
        <v>4</v>
      </c>
      <c r="O206" s="2">
        <v>3</v>
      </c>
      <c r="P206" s="2">
        <f t="shared" si="33"/>
        <v>72</v>
      </c>
      <c r="Q206" s="5">
        <f t="shared" si="34"/>
        <v>2.4027777777777777</v>
      </c>
      <c r="R206" s="5">
        <f t="shared" si="35"/>
        <v>0.695415987062225</v>
      </c>
      <c r="S206" s="2">
        <v>0</v>
      </c>
      <c r="T206" s="2">
        <v>0</v>
      </c>
    </row>
    <row r="207" spans="1:20" ht="20.25" customHeight="1">
      <c r="A207" s="3" t="s">
        <v>93</v>
      </c>
      <c r="B207" s="3" t="s">
        <v>56</v>
      </c>
      <c r="C207" s="1"/>
      <c r="D207" s="2"/>
      <c r="E207" s="2"/>
      <c r="F207" s="3" t="s">
        <v>22</v>
      </c>
      <c r="G207" s="4">
        <f t="shared" si="32"/>
        <v>296</v>
      </c>
      <c r="H207" s="2">
        <v>10</v>
      </c>
      <c r="I207" s="2">
        <v>36</v>
      </c>
      <c r="J207" s="2">
        <v>38</v>
      </c>
      <c r="K207" s="2">
        <v>65</v>
      </c>
      <c r="L207" s="2">
        <v>58</v>
      </c>
      <c r="M207" s="2">
        <v>50</v>
      </c>
      <c r="N207" s="2">
        <v>31</v>
      </c>
      <c r="O207" s="2">
        <v>8</v>
      </c>
      <c r="P207" s="2">
        <f t="shared" si="33"/>
        <v>296</v>
      </c>
      <c r="Q207" s="5">
        <f t="shared" si="34"/>
        <v>2.2246621621621623</v>
      </c>
      <c r="R207" s="5">
        <f t="shared" si="35"/>
        <v>0.8944460127080777</v>
      </c>
      <c r="S207" s="2">
        <v>0</v>
      </c>
      <c r="T207" s="2">
        <v>0</v>
      </c>
    </row>
    <row r="208" spans="1:20" ht="20.25" customHeight="1">
      <c r="A208" s="3" t="s">
        <v>94</v>
      </c>
      <c r="B208" s="3" t="s">
        <v>20</v>
      </c>
      <c r="C208" s="1">
        <v>1</v>
      </c>
      <c r="D208" s="2">
        <v>5</v>
      </c>
      <c r="E208" s="2" t="s">
        <v>16</v>
      </c>
      <c r="F208" s="3" t="s">
        <v>22</v>
      </c>
      <c r="G208" s="4">
        <f t="shared" si="32"/>
        <v>297</v>
      </c>
      <c r="H208" s="2">
        <v>60</v>
      </c>
      <c r="I208" s="2">
        <v>61</v>
      </c>
      <c r="J208" s="2">
        <v>59</v>
      </c>
      <c r="K208" s="2">
        <v>47</v>
      </c>
      <c r="L208" s="2">
        <v>30</v>
      </c>
      <c r="M208" s="2">
        <v>30</v>
      </c>
      <c r="N208" s="2">
        <v>7</v>
      </c>
      <c r="O208" s="2">
        <v>3</v>
      </c>
      <c r="P208" s="2">
        <f t="shared" si="33"/>
        <v>297</v>
      </c>
      <c r="Q208" s="5">
        <f t="shared" si="34"/>
        <v>1.4983164983164983</v>
      </c>
      <c r="R208" s="5">
        <f t="shared" si="35"/>
        <v>1.0154515975500078</v>
      </c>
      <c r="S208" s="2">
        <v>0</v>
      </c>
      <c r="T208" s="2">
        <v>0</v>
      </c>
    </row>
    <row r="209" spans="1:20" ht="20.25" customHeight="1">
      <c r="A209" s="3" t="s">
        <v>95</v>
      </c>
      <c r="B209" s="3" t="s">
        <v>57</v>
      </c>
      <c r="C209" s="1">
        <v>2</v>
      </c>
      <c r="D209" s="2">
        <v>5</v>
      </c>
      <c r="E209" s="2" t="s">
        <v>16</v>
      </c>
      <c r="F209" s="3" t="s">
        <v>22</v>
      </c>
      <c r="G209" s="4">
        <f t="shared" si="32"/>
        <v>73</v>
      </c>
      <c r="H209" s="2">
        <v>0</v>
      </c>
      <c r="I209" s="2">
        <v>30</v>
      </c>
      <c r="J209" s="2">
        <v>23</v>
      </c>
      <c r="K209" s="2">
        <v>11</v>
      </c>
      <c r="L209" s="2">
        <v>5</v>
      </c>
      <c r="M209" s="2">
        <v>3</v>
      </c>
      <c r="N209" s="2">
        <v>0</v>
      </c>
      <c r="O209" s="2">
        <v>1</v>
      </c>
      <c r="P209" s="2">
        <f t="shared" si="33"/>
        <v>73</v>
      </c>
      <c r="Q209" s="5">
        <f t="shared" si="34"/>
        <v>1.5342465753424657</v>
      </c>
      <c r="R209" s="5">
        <f t="shared" si="35"/>
        <v>0.6211388519865553</v>
      </c>
      <c r="S209" s="2">
        <v>0</v>
      </c>
      <c r="T209" s="2">
        <v>0</v>
      </c>
    </row>
    <row r="210" spans="1:20" ht="20.25" customHeight="1">
      <c r="A210" s="3" t="s">
        <v>96</v>
      </c>
      <c r="B210" s="3" t="s">
        <v>58</v>
      </c>
      <c r="C210" s="1">
        <v>1</v>
      </c>
      <c r="D210" s="2">
        <v>6</v>
      </c>
      <c r="E210" s="2" t="s">
        <v>16</v>
      </c>
      <c r="F210" s="3" t="s">
        <v>22</v>
      </c>
      <c r="G210" s="4">
        <f t="shared" si="32"/>
        <v>13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4</v>
      </c>
      <c r="O210" s="2">
        <v>9</v>
      </c>
      <c r="P210" s="2">
        <f t="shared" si="33"/>
        <v>13</v>
      </c>
      <c r="Q210" s="5">
        <f t="shared" si="34"/>
        <v>3.8461538461538463</v>
      </c>
      <c r="R210" s="5">
        <f t="shared" si="35"/>
        <v>0.23076923076923184</v>
      </c>
      <c r="S210" s="2">
        <v>0</v>
      </c>
      <c r="T210" s="2">
        <v>0</v>
      </c>
    </row>
    <row r="211" spans="1:20" ht="20.25" customHeight="1">
      <c r="A211" s="3" t="s">
        <v>119</v>
      </c>
      <c r="B211" s="9" t="s">
        <v>56</v>
      </c>
      <c r="C211" s="1"/>
      <c r="D211" s="2"/>
      <c r="E211" s="2"/>
      <c r="F211" s="3" t="s">
        <v>22</v>
      </c>
      <c r="G211" s="4">
        <f t="shared" si="32"/>
        <v>247</v>
      </c>
      <c r="H211" s="2">
        <v>1</v>
      </c>
      <c r="I211" s="2">
        <v>4</v>
      </c>
      <c r="J211" s="2">
        <v>2</v>
      </c>
      <c r="K211" s="2">
        <v>21</v>
      </c>
      <c r="L211" s="2">
        <v>88</v>
      </c>
      <c r="M211" s="2">
        <v>82</v>
      </c>
      <c r="N211" s="2">
        <v>38</v>
      </c>
      <c r="O211" s="2">
        <v>11</v>
      </c>
      <c r="P211" s="2">
        <f t="shared" si="33"/>
        <v>247</v>
      </c>
      <c r="Q211" s="5">
        <f t="shared" si="34"/>
        <v>2.8016194331983804</v>
      </c>
      <c r="R211" s="5">
        <f t="shared" si="35"/>
        <v>0.58065770410712</v>
      </c>
      <c r="S211" s="2">
        <v>0</v>
      </c>
      <c r="T211" s="2">
        <v>0</v>
      </c>
    </row>
    <row r="212" spans="1:20" ht="20.25" customHeight="1">
      <c r="A212" s="3" t="s">
        <v>120</v>
      </c>
      <c r="B212" s="9" t="s">
        <v>135</v>
      </c>
      <c r="C212" s="1"/>
      <c r="D212" s="2"/>
      <c r="E212" s="2"/>
      <c r="F212" s="3" t="s">
        <v>22</v>
      </c>
      <c r="G212" s="4">
        <f t="shared" si="32"/>
        <v>247</v>
      </c>
      <c r="H212" s="2">
        <v>0</v>
      </c>
      <c r="I212" s="2">
        <v>2</v>
      </c>
      <c r="J212" s="2">
        <v>3</v>
      </c>
      <c r="K212" s="2">
        <v>6</v>
      </c>
      <c r="L212" s="2">
        <v>13</v>
      </c>
      <c r="M212" s="2">
        <v>84</v>
      </c>
      <c r="N212" s="2">
        <v>73</v>
      </c>
      <c r="O212" s="2">
        <v>66</v>
      </c>
      <c r="P212" s="2">
        <f t="shared" si="33"/>
        <v>247</v>
      </c>
      <c r="Q212" s="5">
        <f t="shared" si="34"/>
        <v>3.3299595141700404</v>
      </c>
      <c r="R212" s="5">
        <f t="shared" si="35"/>
        <v>0.5739214478658309</v>
      </c>
      <c r="S212" s="2">
        <v>0</v>
      </c>
      <c r="T212" s="2">
        <v>0</v>
      </c>
    </row>
    <row r="213" spans="1:20" ht="20.25" customHeight="1">
      <c r="A213" s="3" t="s">
        <v>121</v>
      </c>
      <c r="B213" s="9" t="s">
        <v>142</v>
      </c>
      <c r="C213" s="1"/>
      <c r="D213" s="2"/>
      <c r="E213" s="2"/>
      <c r="F213" s="3" t="s">
        <v>22</v>
      </c>
      <c r="G213" s="4">
        <f t="shared" si="32"/>
        <v>57</v>
      </c>
      <c r="H213" s="4">
        <v>0</v>
      </c>
      <c r="I213" s="4">
        <v>0</v>
      </c>
      <c r="J213" s="4">
        <v>0</v>
      </c>
      <c r="K213" s="4">
        <v>18</v>
      </c>
      <c r="L213" s="4">
        <v>20</v>
      </c>
      <c r="M213" s="4">
        <v>15</v>
      </c>
      <c r="N213" s="4">
        <v>4</v>
      </c>
      <c r="O213" s="4">
        <v>0</v>
      </c>
      <c r="P213" s="2">
        <f t="shared" si="33"/>
        <v>57</v>
      </c>
      <c r="Q213" s="5">
        <f t="shared" si="34"/>
        <v>2.543859649122807</v>
      </c>
      <c r="R213" s="5">
        <f t="shared" si="35"/>
        <v>0.4615068925602079</v>
      </c>
      <c r="S213" s="2">
        <v>0</v>
      </c>
      <c r="T213" s="2">
        <v>0</v>
      </c>
    </row>
    <row r="214" spans="1:20" ht="20.25" customHeight="1">
      <c r="A214" s="3"/>
      <c r="B214" s="9"/>
      <c r="C214" s="1"/>
      <c r="D214" s="2"/>
      <c r="E214" s="2"/>
      <c r="F214" s="3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5"/>
      <c r="R214" s="5"/>
      <c r="S214" s="2"/>
      <c r="T214" s="2"/>
    </row>
    <row r="215" spans="1:20" ht="20.25" customHeight="1">
      <c r="A215" s="3"/>
      <c r="B215" s="2" t="s">
        <v>17</v>
      </c>
      <c r="C215" s="1"/>
      <c r="D215" s="2"/>
      <c r="E215" s="2"/>
      <c r="F215" s="3"/>
      <c r="G215" s="16">
        <f>SUM(G204:G214)</f>
        <v>1872</v>
      </c>
      <c r="H215" s="16">
        <f aca="true" t="shared" si="36" ref="H215:P215">SUM(H204:H214)</f>
        <v>101</v>
      </c>
      <c r="I215" s="16">
        <f t="shared" si="36"/>
        <v>173</v>
      </c>
      <c r="J215" s="16">
        <f t="shared" si="36"/>
        <v>183</v>
      </c>
      <c r="K215" s="16">
        <f t="shared" si="36"/>
        <v>284</v>
      </c>
      <c r="L215" s="16">
        <f t="shared" si="36"/>
        <v>327</v>
      </c>
      <c r="M215" s="16">
        <f t="shared" si="36"/>
        <v>392</v>
      </c>
      <c r="N215" s="16">
        <f t="shared" si="36"/>
        <v>251</v>
      </c>
      <c r="O215" s="16">
        <f t="shared" si="36"/>
        <v>161</v>
      </c>
      <c r="P215" s="16">
        <f t="shared" si="36"/>
        <v>1872</v>
      </c>
      <c r="Q215" s="11">
        <f>(1*I215+1.5*J215+2*K215+2.5*L215+3*M215+3.5*N215+4*O215)/P215</f>
        <v>2.420673076923077</v>
      </c>
      <c r="R215" s="11">
        <f>SQRT((H215*0^2+I215*1^2+J215*1.5^2+K215*2^2+L215*2.5^2+M215*3^2+N215*3.5^2+O215*4^2)/P215-Q215^2)</f>
        <v>1.0268744461539767</v>
      </c>
      <c r="S215" s="16">
        <f>SUM(S204:S214)</f>
        <v>0</v>
      </c>
      <c r="T215" s="16">
        <f>SUM(T204:T214)</f>
        <v>0</v>
      </c>
    </row>
    <row r="216" spans="1:20" ht="20.25" customHeight="1">
      <c r="A216" s="3"/>
      <c r="B216" s="2" t="s">
        <v>18</v>
      </c>
      <c r="C216" s="3"/>
      <c r="D216" s="3"/>
      <c r="E216" s="3"/>
      <c r="F216" s="3"/>
      <c r="G216" s="1">
        <f>G215*100/$G$215</f>
        <v>100</v>
      </c>
      <c r="H216" s="1">
        <f aca="true" t="shared" si="37" ref="H216:P216">H215*100/$G$215</f>
        <v>5.395299145299146</v>
      </c>
      <c r="I216" s="1">
        <f t="shared" si="37"/>
        <v>9.241452991452991</v>
      </c>
      <c r="J216" s="1">
        <f t="shared" si="37"/>
        <v>9.775641025641026</v>
      </c>
      <c r="K216" s="1">
        <f t="shared" si="37"/>
        <v>15.17094017094017</v>
      </c>
      <c r="L216" s="1">
        <f t="shared" si="37"/>
        <v>17.46794871794872</v>
      </c>
      <c r="M216" s="1">
        <f t="shared" si="37"/>
        <v>20.94017094017094</v>
      </c>
      <c r="N216" s="1">
        <f t="shared" si="37"/>
        <v>13.408119658119658</v>
      </c>
      <c r="O216" s="1">
        <f t="shared" si="37"/>
        <v>8.600427350427351</v>
      </c>
      <c r="P216" s="1">
        <f t="shared" si="37"/>
        <v>100</v>
      </c>
      <c r="Q216" s="18"/>
      <c r="R216" s="18"/>
      <c r="S216" s="1">
        <f>S215*100/$G$215</f>
        <v>0</v>
      </c>
      <c r="T216" s="1">
        <f>T215*100/$G$215</f>
        <v>0</v>
      </c>
    </row>
    <row r="217" spans="1:20" ht="20.25" customHeight="1">
      <c r="A217" s="19"/>
      <c r="B217" s="21"/>
      <c r="C217" s="19"/>
      <c r="D217" s="19"/>
      <c r="E217" s="19"/>
      <c r="F217" s="19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5"/>
      <c r="R217" s="25"/>
      <c r="S217" s="20"/>
      <c r="T217" s="20"/>
    </row>
    <row r="218" spans="1:20" ht="20.25" customHeight="1">
      <c r="A218" s="19"/>
      <c r="B218" s="21"/>
      <c r="C218" s="19"/>
      <c r="D218" s="19"/>
      <c r="E218" s="19"/>
      <c r="F218" s="19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5"/>
      <c r="R218" s="25"/>
      <c r="S218" s="20"/>
      <c r="T218" s="20"/>
    </row>
    <row r="219" spans="1:20" ht="20.25" customHeight="1">
      <c r="A219" s="19"/>
      <c r="B219" s="21"/>
      <c r="C219" s="19"/>
      <c r="D219" s="19"/>
      <c r="E219" s="19"/>
      <c r="F219" s="19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5"/>
      <c r="R219" s="25"/>
      <c r="S219" s="20"/>
      <c r="T219" s="20"/>
    </row>
    <row r="220" spans="1:20" ht="20.25" customHeight="1">
      <c r="A220" s="19"/>
      <c r="B220" s="21"/>
      <c r="C220" s="19"/>
      <c r="D220" s="19"/>
      <c r="E220" s="19"/>
      <c r="F220" s="19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5"/>
      <c r="R220" s="25"/>
      <c r="S220" s="20"/>
      <c r="T220" s="20"/>
    </row>
    <row r="221" spans="1:20" ht="20.25" customHeight="1">
      <c r="A221" s="19"/>
      <c r="B221" s="21"/>
      <c r="C221" s="19"/>
      <c r="D221" s="19"/>
      <c r="E221" s="19"/>
      <c r="F221" s="19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5"/>
      <c r="R221" s="25"/>
      <c r="S221" s="20"/>
      <c r="T221" s="20"/>
    </row>
    <row r="222" spans="1:20" ht="20.25" customHeight="1">
      <c r="A222" s="19"/>
      <c r="B222" s="21"/>
      <c r="C222" s="19"/>
      <c r="D222" s="19"/>
      <c r="E222" s="19"/>
      <c r="F222" s="19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5"/>
      <c r="R222" s="25"/>
      <c r="S222" s="20"/>
      <c r="T222" s="20"/>
    </row>
    <row r="223" spans="1:20" ht="20.25" customHeight="1">
      <c r="A223" s="19"/>
      <c r="B223" s="21"/>
      <c r="C223" s="19"/>
      <c r="D223" s="19"/>
      <c r="E223" s="19"/>
      <c r="F223" s="19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5"/>
      <c r="R223" s="25"/>
      <c r="S223" s="20"/>
      <c r="T223" s="20"/>
    </row>
    <row r="224" spans="1:20" ht="20.25" customHeight="1">
      <c r="A224" s="19"/>
      <c r="B224" s="21"/>
      <c r="C224" s="19"/>
      <c r="D224" s="19"/>
      <c r="E224" s="19"/>
      <c r="F224" s="19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5"/>
      <c r="R224" s="25"/>
      <c r="S224" s="20"/>
      <c r="T224" s="20"/>
    </row>
    <row r="225" spans="1:20" ht="20.25" customHeight="1">
      <c r="A225" s="19"/>
      <c r="B225" s="21"/>
      <c r="C225" s="19"/>
      <c r="D225" s="19"/>
      <c r="E225" s="19"/>
      <c r="F225" s="19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5"/>
      <c r="R225" s="25"/>
      <c r="S225" s="20"/>
      <c r="T225" s="20"/>
    </row>
    <row r="226" spans="1:20" ht="20.25" customHeight="1">
      <c r="A226" s="19"/>
      <c r="B226" s="21"/>
      <c r="C226" s="19"/>
      <c r="D226" s="19"/>
      <c r="E226" s="19"/>
      <c r="F226" s="19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5"/>
      <c r="R226" s="25"/>
      <c r="S226" s="20"/>
      <c r="T226" s="20"/>
    </row>
    <row r="227" spans="1:20" ht="20.25" customHeight="1">
      <c r="A227" s="19"/>
      <c r="B227" s="21"/>
      <c r="C227" s="19"/>
      <c r="D227" s="19"/>
      <c r="E227" s="19"/>
      <c r="F227" s="19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5"/>
      <c r="R227" s="25"/>
      <c r="S227" s="20"/>
      <c r="T227" s="20"/>
    </row>
    <row r="228" spans="1:20" ht="20.25" customHeight="1">
      <c r="A228" s="19"/>
      <c r="B228" s="21"/>
      <c r="C228" s="19"/>
      <c r="D228" s="19"/>
      <c r="E228" s="19"/>
      <c r="F228" s="19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5"/>
      <c r="R228" s="25"/>
      <c r="S228" s="20"/>
      <c r="T228" s="20"/>
    </row>
    <row r="229" spans="1:20" ht="20.25" customHeight="1">
      <c r="A229" s="19"/>
      <c r="B229" s="21"/>
      <c r="C229" s="19"/>
      <c r="D229" s="19"/>
      <c r="E229" s="19"/>
      <c r="F229" s="19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5"/>
      <c r="R229" s="25"/>
      <c r="S229" s="20"/>
      <c r="T229" s="20"/>
    </row>
    <row r="230" spans="1:20" ht="20.25" customHeight="1">
      <c r="A230" s="19"/>
      <c r="B230" s="21"/>
      <c r="C230" s="19"/>
      <c r="D230" s="19"/>
      <c r="E230" s="19"/>
      <c r="F230" s="19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5"/>
      <c r="R230" s="25"/>
      <c r="S230" s="20"/>
      <c r="T230" s="20"/>
    </row>
    <row r="231" spans="1:20" ht="20.25" customHeight="1">
      <c r="A231" s="19"/>
      <c r="B231" s="21"/>
      <c r="C231" s="19"/>
      <c r="D231" s="19"/>
      <c r="E231" s="19"/>
      <c r="F231" s="19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5"/>
      <c r="R231" s="25"/>
      <c r="S231" s="20"/>
      <c r="T231" s="20"/>
    </row>
    <row r="232" spans="1:20" ht="20.25" customHeight="1">
      <c r="A232" s="19"/>
      <c r="B232" s="21"/>
      <c r="C232" s="19"/>
      <c r="D232" s="19"/>
      <c r="E232" s="19"/>
      <c r="F232" s="19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5"/>
      <c r="R232" s="25"/>
      <c r="S232" s="20"/>
      <c r="T232" s="20"/>
    </row>
    <row r="233" spans="1:20" ht="21.75" customHeight="1">
      <c r="A233" s="19"/>
      <c r="B233" s="24"/>
      <c r="C233" s="20"/>
      <c r="D233" s="21"/>
      <c r="E233" s="21"/>
      <c r="F233" s="19"/>
      <c r="G233" s="22"/>
      <c r="H233" s="21"/>
      <c r="I233" s="21"/>
      <c r="J233" s="21"/>
      <c r="K233" s="21"/>
      <c r="L233" s="21"/>
      <c r="M233" s="21"/>
      <c r="N233" s="21"/>
      <c r="O233" s="21"/>
      <c r="P233" s="21"/>
      <c r="Q233" s="23"/>
      <c r="R233" s="23"/>
      <c r="S233" s="21"/>
      <c r="T233" s="21"/>
    </row>
    <row r="234" spans="1:20" ht="26.25">
      <c r="A234" s="33" t="s">
        <v>69</v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23.25">
      <c r="A235" s="34" t="s">
        <v>154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</row>
    <row r="236" spans="1:20" ht="30.75" customHeight="1">
      <c r="A236" s="27" t="s">
        <v>0</v>
      </c>
      <c r="B236" s="27" t="s">
        <v>1</v>
      </c>
      <c r="C236" s="1" t="s">
        <v>2</v>
      </c>
      <c r="D236" s="2" t="s">
        <v>3</v>
      </c>
      <c r="E236" s="2" t="s">
        <v>4</v>
      </c>
      <c r="F236" s="3" t="s">
        <v>5</v>
      </c>
      <c r="G236" s="28" t="s">
        <v>6</v>
      </c>
      <c r="H236" s="30" t="s">
        <v>7</v>
      </c>
      <c r="I236" s="31"/>
      <c r="J236" s="31"/>
      <c r="K236" s="31"/>
      <c r="L236" s="31"/>
      <c r="M236" s="31"/>
      <c r="N236" s="31"/>
      <c r="O236" s="32"/>
      <c r="P236" s="29" t="s">
        <v>8</v>
      </c>
      <c r="Q236" s="26" t="s">
        <v>9</v>
      </c>
      <c r="R236" s="26" t="s">
        <v>10</v>
      </c>
      <c r="S236" s="29" t="s">
        <v>11</v>
      </c>
      <c r="T236" s="29"/>
    </row>
    <row r="237" spans="1:20" ht="21.75">
      <c r="A237" s="27"/>
      <c r="B237" s="27"/>
      <c r="C237" s="1"/>
      <c r="D237" s="2"/>
      <c r="E237" s="2"/>
      <c r="F237" s="3"/>
      <c r="G237" s="28"/>
      <c r="H237" s="2">
        <v>0</v>
      </c>
      <c r="I237" s="2">
        <v>1</v>
      </c>
      <c r="J237" s="2">
        <v>1.5</v>
      </c>
      <c r="K237" s="2">
        <v>2</v>
      </c>
      <c r="L237" s="2">
        <v>2.5</v>
      </c>
      <c r="M237" s="2">
        <v>3</v>
      </c>
      <c r="N237" s="2">
        <v>3.5</v>
      </c>
      <c r="O237" s="2">
        <v>4</v>
      </c>
      <c r="P237" s="29"/>
      <c r="Q237" s="26"/>
      <c r="R237" s="26"/>
      <c r="S237" s="2" t="s">
        <v>12</v>
      </c>
      <c r="T237" s="2" t="s">
        <v>13</v>
      </c>
    </row>
    <row r="238" spans="1:20" ht="20.25" customHeight="1">
      <c r="A238" s="3" t="s">
        <v>84</v>
      </c>
      <c r="B238" s="9" t="s">
        <v>48</v>
      </c>
      <c r="C238" s="1"/>
      <c r="D238" s="2"/>
      <c r="E238" s="2"/>
      <c r="F238" s="3" t="s">
        <v>25</v>
      </c>
      <c r="G238" s="4">
        <f aca="true" t="shared" si="38" ref="G238:G245">SUM(H238:O238,S238:T238)</f>
        <v>83</v>
      </c>
      <c r="H238" s="4">
        <v>15</v>
      </c>
      <c r="I238" s="4">
        <v>16</v>
      </c>
      <c r="J238" s="4">
        <v>14</v>
      </c>
      <c r="K238" s="4">
        <v>11</v>
      </c>
      <c r="L238" s="4">
        <v>11</v>
      </c>
      <c r="M238" s="4">
        <v>7</v>
      </c>
      <c r="N238" s="4">
        <v>5</v>
      </c>
      <c r="O238" s="4">
        <v>3</v>
      </c>
      <c r="P238" s="2">
        <f aca="true" t="shared" si="39" ref="P238:P245">SUM(H238:O238)</f>
        <v>82</v>
      </c>
      <c r="Q238" s="5">
        <f aca="true" t="shared" si="40" ref="Q238:Q245">(1*I238+1.5*J238+2*K238+2.5*L238+3*M238+3.5*N238+4*O238)/P238</f>
        <v>1.670731707317073</v>
      </c>
      <c r="R238" s="5">
        <f aca="true" t="shared" si="41" ref="R238:R245">SQRT((H238*0^2+I238*1^2+J238*1.5^2+K238*2^2+L238*2.5^2+M238*3^2+N238*3.5^2+O238*4^2)/P238-Q238^2)</f>
        <v>1.1240701094441867</v>
      </c>
      <c r="S238" s="2">
        <v>1</v>
      </c>
      <c r="T238" s="2">
        <v>0</v>
      </c>
    </row>
    <row r="239" spans="1:20" ht="20.25" customHeight="1">
      <c r="A239" s="3" t="s">
        <v>85</v>
      </c>
      <c r="B239" s="9" t="s">
        <v>49</v>
      </c>
      <c r="C239" s="1"/>
      <c r="D239" s="2"/>
      <c r="E239" s="2"/>
      <c r="F239" s="3" t="s">
        <v>25</v>
      </c>
      <c r="G239" s="4">
        <f t="shared" si="38"/>
        <v>285</v>
      </c>
      <c r="H239" s="4">
        <v>59</v>
      </c>
      <c r="I239" s="4">
        <v>32</v>
      </c>
      <c r="J239" s="4">
        <v>31</v>
      </c>
      <c r="K239" s="4">
        <v>27</v>
      </c>
      <c r="L239" s="4">
        <v>34</v>
      </c>
      <c r="M239" s="4">
        <v>38</v>
      </c>
      <c r="N239" s="4">
        <v>26</v>
      </c>
      <c r="O239" s="4">
        <v>36</v>
      </c>
      <c r="P239" s="2">
        <f t="shared" si="39"/>
        <v>283</v>
      </c>
      <c r="Q239" s="5">
        <f t="shared" si="40"/>
        <v>2.001766784452297</v>
      </c>
      <c r="R239" s="5">
        <f t="shared" si="41"/>
        <v>1.3617037714415758</v>
      </c>
      <c r="S239" s="2">
        <v>0</v>
      </c>
      <c r="T239" s="2">
        <v>2</v>
      </c>
    </row>
    <row r="240" spans="1:20" ht="20.25" customHeight="1">
      <c r="A240" s="3" t="s">
        <v>100</v>
      </c>
      <c r="B240" s="9" t="s">
        <v>63</v>
      </c>
      <c r="C240" s="1"/>
      <c r="D240" s="2"/>
      <c r="E240" s="2"/>
      <c r="F240" s="3" t="s">
        <v>25</v>
      </c>
      <c r="G240" s="4">
        <f t="shared" si="38"/>
        <v>106</v>
      </c>
      <c r="H240" s="4">
        <v>23</v>
      </c>
      <c r="I240" s="4">
        <v>28</v>
      </c>
      <c r="J240" s="4">
        <v>10</v>
      </c>
      <c r="K240" s="4">
        <v>21</v>
      </c>
      <c r="L240" s="4">
        <v>11</v>
      </c>
      <c r="M240" s="4">
        <v>4</v>
      </c>
      <c r="N240" s="4">
        <v>5</v>
      </c>
      <c r="O240" s="4">
        <v>3</v>
      </c>
      <c r="P240" s="2">
        <f t="shared" si="39"/>
        <v>105</v>
      </c>
      <c r="Q240" s="5">
        <f t="shared" si="40"/>
        <v>1.4666666666666666</v>
      </c>
      <c r="R240" s="5">
        <f t="shared" si="41"/>
        <v>1.0807111121555606</v>
      </c>
      <c r="S240" s="2">
        <v>1</v>
      </c>
      <c r="T240" s="2">
        <v>0</v>
      </c>
    </row>
    <row r="241" spans="1:20" ht="20.25" customHeight="1">
      <c r="A241" s="3" t="s">
        <v>101</v>
      </c>
      <c r="B241" s="9" t="s">
        <v>26</v>
      </c>
      <c r="C241" s="1"/>
      <c r="D241" s="2"/>
      <c r="E241" s="2"/>
      <c r="F241" s="3" t="s">
        <v>25</v>
      </c>
      <c r="G241" s="4">
        <f t="shared" si="38"/>
        <v>147</v>
      </c>
      <c r="H241" s="4">
        <v>13</v>
      </c>
      <c r="I241" s="4">
        <v>18</v>
      </c>
      <c r="J241" s="4">
        <v>23</v>
      </c>
      <c r="K241" s="4">
        <v>27</v>
      </c>
      <c r="L241" s="4">
        <v>18</v>
      </c>
      <c r="M241" s="4">
        <v>15</v>
      </c>
      <c r="N241" s="4">
        <v>10</v>
      </c>
      <c r="O241" s="4">
        <v>23</v>
      </c>
      <c r="P241" s="2">
        <f t="shared" si="39"/>
        <v>147</v>
      </c>
      <c r="Q241" s="5">
        <f t="shared" si="40"/>
        <v>2.2006802721088436</v>
      </c>
      <c r="R241" s="5">
        <f t="shared" si="41"/>
        <v>1.1775390340390588</v>
      </c>
      <c r="S241" s="2">
        <v>0</v>
      </c>
      <c r="T241" s="2">
        <v>0</v>
      </c>
    </row>
    <row r="242" spans="1:20" ht="20.25" customHeight="1">
      <c r="A242" s="3" t="s">
        <v>102</v>
      </c>
      <c r="B242" s="3" t="s">
        <v>112</v>
      </c>
      <c r="C242" s="1"/>
      <c r="D242" s="2"/>
      <c r="E242" s="2"/>
      <c r="F242" s="3" t="s">
        <v>25</v>
      </c>
      <c r="G242" s="4">
        <f t="shared" si="38"/>
        <v>296</v>
      </c>
      <c r="H242" s="4">
        <v>3</v>
      </c>
      <c r="I242" s="4">
        <v>26</v>
      </c>
      <c r="J242" s="4">
        <v>44</v>
      </c>
      <c r="K242" s="4">
        <v>76</v>
      </c>
      <c r="L242" s="4">
        <v>66</v>
      </c>
      <c r="M242" s="4">
        <v>47</v>
      </c>
      <c r="N242" s="4">
        <v>23</v>
      </c>
      <c r="O242" s="4">
        <v>11</v>
      </c>
      <c r="P242" s="2">
        <f t="shared" si="39"/>
        <v>296</v>
      </c>
      <c r="Q242" s="5">
        <f t="shared" si="40"/>
        <v>2.2787162162162162</v>
      </c>
      <c r="R242" s="5">
        <f t="shared" si="41"/>
        <v>0.7911160269615403</v>
      </c>
      <c r="S242" s="2">
        <v>0</v>
      </c>
      <c r="T242" s="2">
        <v>0</v>
      </c>
    </row>
    <row r="243" spans="1:20" ht="20.25" customHeight="1">
      <c r="A243" s="3" t="s">
        <v>127</v>
      </c>
      <c r="B243" s="9" t="s">
        <v>181</v>
      </c>
      <c r="C243" s="1"/>
      <c r="D243" s="2"/>
      <c r="E243" s="2"/>
      <c r="F243" s="3" t="s">
        <v>25</v>
      </c>
      <c r="G243" s="4">
        <f t="shared" si="38"/>
        <v>117</v>
      </c>
      <c r="H243" s="4">
        <v>11</v>
      </c>
      <c r="I243" s="4">
        <v>22</v>
      </c>
      <c r="J243" s="4">
        <v>22</v>
      </c>
      <c r="K243" s="4">
        <v>28</v>
      </c>
      <c r="L243" s="4">
        <v>16</v>
      </c>
      <c r="M243" s="4">
        <v>9</v>
      </c>
      <c r="N243" s="4">
        <v>3</v>
      </c>
      <c r="O243" s="4">
        <v>6</v>
      </c>
      <c r="P243" s="2">
        <f t="shared" si="39"/>
        <v>117</v>
      </c>
      <c r="Q243" s="5">
        <f t="shared" si="40"/>
        <v>1.8162393162393162</v>
      </c>
      <c r="R243" s="5">
        <f t="shared" si="41"/>
        <v>0.9753331462359623</v>
      </c>
      <c r="S243" s="2">
        <v>0</v>
      </c>
      <c r="T243" s="2">
        <v>0</v>
      </c>
    </row>
    <row r="244" spans="1:20" ht="20.25" customHeight="1">
      <c r="A244" s="3" t="s">
        <v>180</v>
      </c>
      <c r="B244" s="9" t="s">
        <v>182</v>
      </c>
      <c r="C244" s="1"/>
      <c r="D244" s="2"/>
      <c r="E244" s="2"/>
      <c r="F244" s="3" t="s">
        <v>25</v>
      </c>
      <c r="G244" s="4">
        <f t="shared" si="38"/>
        <v>117</v>
      </c>
      <c r="H244" s="4">
        <v>2</v>
      </c>
      <c r="I244" s="4">
        <v>11</v>
      </c>
      <c r="J244" s="4">
        <v>14</v>
      </c>
      <c r="K244" s="4">
        <v>28</v>
      </c>
      <c r="L244" s="4">
        <v>25</v>
      </c>
      <c r="M244" s="4">
        <v>22</v>
      </c>
      <c r="N244" s="4">
        <v>7</v>
      </c>
      <c r="O244" s="4">
        <v>8</v>
      </c>
      <c r="P244" s="2">
        <f t="shared" si="39"/>
        <v>117</v>
      </c>
      <c r="Q244" s="5">
        <f t="shared" si="40"/>
        <v>2.3333333333333335</v>
      </c>
      <c r="R244" s="5">
        <f t="shared" si="41"/>
        <v>0.8548504142651099</v>
      </c>
      <c r="S244" s="2">
        <v>0</v>
      </c>
      <c r="T244" s="2">
        <v>0</v>
      </c>
    </row>
    <row r="245" spans="1:20" ht="20.25" customHeight="1">
      <c r="A245" s="3" t="s">
        <v>128</v>
      </c>
      <c r="B245" s="3" t="s">
        <v>137</v>
      </c>
      <c r="C245" s="1">
        <v>1</v>
      </c>
      <c r="D245" s="2">
        <v>3</v>
      </c>
      <c r="E245" s="2" t="s">
        <v>15</v>
      </c>
      <c r="F245" s="3" t="s">
        <v>25</v>
      </c>
      <c r="G245" s="4">
        <f t="shared" si="38"/>
        <v>247</v>
      </c>
      <c r="H245" s="4">
        <v>11</v>
      </c>
      <c r="I245" s="4">
        <v>23</v>
      </c>
      <c r="J245" s="4">
        <v>30</v>
      </c>
      <c r="K245" s="4">
        <v>57</v>
      </c>
      <c r="L245" s="4">
        <v>44</v>
      </c>
      <c r="M245" s="4">
        <v>49</v>
      </c>
      <c r="N245" s="4">
        <v>20</v>
      </c>
      <c r="O245" s="4">
        <v>13</v>
      </c>
      <c r="P245" s="2">
        <f t="shared" si="39"/>
        <v>247</v>
      </c>
      <c r="Q245" s="5">
        <f t="shared" si="40"/>
        <v>2.2712550607287447</v>
      </c>
      <c r="R245" s="5">
        <f t="shared" si="41"/>
        <v>0.9293372130673554</v>
      </c>
      <c r="S245" s="2">
        <v>0</v>
      </c>
      <c r="T245" s="2">
        <v>0</v>
      </c>
    </row>
    <row r="246" spans="1:20" ht="21.75">
      <c r="A246" s="3"/>
      <c r="B246" s="9"/>
      <c r="C246" s="1"/>
      <c r="D246" s="2"/>
      <c r="E246" s="2"/>
      <c r="F246" s="3"/>
      <c r="G246" s="4"/>
      <c r="H246" s="4"/>
      <c r="I246" s="4"/>
      <c r="J246" s="4"/>
      <c r="K246" s="4"/>
      <c r="L246" s="4"/>
      <c r="M246" s="4"/>
      <c r="N246" s="4"/>
      <c r="O246" s="4"/>
      <c r="P246" s="2"/>
      <c r="Q246" s="5"/>
      <c r="R246" s="5"/>
      <c r="S246" s="2"/>
      <c r="T246" s="2"/>
    </row>
    <row r="247" spans="1:20" ht="21.75">
      <c r="A247" s="3"/>
      <c r="B247" s="2" t="s">
        <v>17</v>
      </c>
      <c r="C247" s="1"/>
      <c r="D247" s="2"/>
      <c r="E247" s="2"/>
      <c r="F247" s="3"/>
      <c r="G247" s="16">
        <f>SUM(G238:G246)</f>
        <v>1398</v>
      </c>
      <c r="H247" s="16">
        <f aca="true" t="shared" si="42" ref="H247:P247">SUM(H238:H246)</f>
        <v>137</v>
      </c>
      <c r="I247" s="16">
        <f t="shared" si="42"/>
        <v>176</v>
      </c>
      <c r="J247" s="16">
        <f t="shared" si="42"/>
        <v>188</v>
      </c>
      <c r="K247" s="16">
        <f t="shared" si="42"/>
        <v>275</v>
      </c>
      <c r="L247" s="16">
        <f t="shared" si="42"/>
        <v>225</v>
      </c>
      <c r="M247" s="16">
        <f t="shared" si="42"/>
        <v>191</v>
      </c>
      <c r="N247" s="16">
        <f t="shared" si="42"/>
        <v>99</v>
      </c>
      <c r="O247" s="16">
        <f t="shared" si="42"/>
        <v>103</v>
      </c>
      <c r="P247" s="16">
        <f t="shared" si="42"/>
        <v>1394</v>
      </c>
      <c r="Q247" s="11">
        <f>(1*I247+1.5*J247+2*K247+2.5*L247+3*M247+3.5*N247+4*O247)/P247</f>
        <v>2.0817790530846483</v>
      </c>
      <c r="R247" s="11">
        <f>SQRT((H247*0^2+I247*1^2+J247*1.5^2+K247*2^2+L247*2.5^2+M247*3^2+N247*3.5^2+O247*4^2)/P247-Q247^2)</f>
        <v>1.0858676052834353</v>
      </c>
      <c r="S247" s="16">
        <f>SUM(S238:S246)</f>
        <v>2</v>
      </c>
      <c r="T247" s="16">
        <f>SUM(T238:T246)</f>
        <v>2</v>
      </c>
    </row>
    <row r="248" spans="1:20" ht="21.75">
      <c r="A248" s="3"/>
      <c r="B248" s="2" t="s">
        <v>18</v>
      </c>
      <c r="C248" s="3"/>
      <c r="D248" s="3"/>
      <c r="E248" s="3"/>
      <c r="F248" s="3"/>
      <c r="G248" s="1">
        <f>G247*100/$G$247</f>
        <v>100</v>
      </c>
      <c r="H248" s="1">
        <f aca="true" t="shared" si="43" ref="H248:P248">H247*100/$G$247</f>
        <v>9.799713876967095</v>
      </c>
      <c r="I248" s="1">
        <f t="shared" si="43"/>
        <v>12.589413447782546</v>
      </c>
      <c r="J248" s="1">
        <f t="shared" si="43"/>
        <v>13.447782546494993</v>
      </c>
      <c r="K248" s="1">
        <f t="shared" si="43"/>
        <v>19.67095851216023</v>
      </c>
      <c r="L248" s="1">
        <f t="shared" si="43"/>
        <v>16.09442060085837</v>
      </c>
      <c r="M248" s="1">
        <f t="shared" si="43"/>
        <v>13.662374821173104</v>
      </c>
      <c r="N248" s="1">
        <f t="shared" si="43"/>
        <v>7.081545064377682</v>
      </c>
      <c r="O248" s="1">
        <f t="shared" si="43"/>
        <v>7.367668097281832</v>
      </c>
      <c r="P248" s="1">
        <f t="shared" si="43"/>
        <v>99.71387696709586</v>
      </c>
      <c r="Q248" s="18"/>
      <c r="R248" s="18"/>
      <c r="S248" s="1">
        <f>S247*100/$G$247</f>
        <v>0.1430615164520744</v>
      </c>
      <c r="T248" s="1">
        <f>T247*100/$G$247</f>
        <v>0.1430615164520744</v>
      </c>
    </row>
  </sheetData>
  <mergeCells count="80">
    <mergeCell ref="A234:T234"/>
    <mergeCell ref="A235:T235"/>
    <mergeCell ref="A236:A237"/>
    <mergeCell ref="B236:B237"/>
    <mergeCell ref="G236:G237"/>
    <mergeCell ref="H236:O236"/>
    <mergeCell ref="P236:P237"/>
    <mergeCell ref="Q236:Q237"/>
    <mergeCell ref="R236:R237"/>
    <mergeCell ref="S236:T236"/>
    <mergeCell ref="A200:T200"/>
    <mergeCell ref="A201:T201"/>
    <mergeCell ref="A202:A203"/>
    <mergeCell ref="B202:B203"/>
    <mergeCell ref="G202:G203"/>
    <mergeCell ref="H202:O202"/>
    <mergeCell ref="P202:P203"/>
    <mergeCell ref="Q202:Q203"/>
    <mergeCell ref="R202:R203"/>
    <mergeCell ref="S202:T202"/>
    <mergeCell ref="A170:T170"/>
    <mergeCell ref="A171:T171"/>
    <mergeCell ref="A172:A173"/>
    <mergeCell ref="B172:B173"/>
    <mergeCell ref="G172:G173"/>
    <mergeCell ref="H172:O172"/>
    <mergeCell ref="P172:P173"/>
    <mergeCell ref="Q172:Q173"/>
    <mergeCell ref="R172:R173"/>
    <mergeCell ref="S172:T172"/>
    <mergeCell ref="A134:T134"/>
    <mergeCell ref="A135:T135"/>
    <mergeCell ref="A136:A137"/>
    <mergeCell ref="B136:B137"/>
    <mergeCell ref="G136:G137"/>
    <mergeCell ref="H136:O136"/>
    <mergeCell ref="P136:P137"/>
    <mergeCell ref="Q136:Q137"/>
    <mergeCell ref="R136:R137"/>
    <mergeCell ref="S136:T136"/>
    <mergeCell ref="P100:P101"/>
    <mergeCell ref="Q100:Q101"/>
    <mergeCell ref="R100:R101"/>
    <mergeCell ref="S100:T100"/>
    <mergeCell ref="A100:A101"/>
    <mergeCell ref="B100:B101"/>
    <mergeCell ref="G100:G101"/>
    <mergeCell ref="H100:O100"/>
    <mergeCell ref="A99:T99"/>
    <mergeCell ref="Q68:Q69"/>
    <mergeCell ref="R68:R69"/>
    <mergeCell ref="S68:T68"/>
    <mergeCell ref="A68:A69"/>
    <mergeCell ref="B68:B69"/>
    <mergeCell ref="G68:G69"/>
    <mergeCell ref="A1:T1"/>
    <mergeCell ref="A2:T2"/>
    <mergeCell ref="A3:A4"/>
    <mergeCell ref="B3:B4"/>
    <mergeCell ref="G3:G4"/>
    <mergeCell ref="H3:O3"/>
    <mergeCell ref="P3:P4"/>
    <mergeCell ref="Q3:Q4"/>
    <mergeCell ref="R3:R4"/>
    <mergeCell ref="S3:T3"/>
    <mergeCell ref="P68:P69"/>
    <mergeCell ref="H35:O35"/>
    <mergeCell ref="Q35:Q36"/>
    <mergeCell ref="R35:R36"/>
    <mergeCell ref="P35:P36"/>
    <mergeCell ref="S35:T35"/>
    <mergeCell ref="H68:O68"/>
    <mergeCell ref="A98:T98"/>
    <mergeCell ref="A33:T33"/>
    <mergeCell ref="A34:T34"/>
    <mergeCell ref="A66:T66"/>
    <mergeCell ref="A67:T67"/>
    <mergeCell ref="A35:A36"/>
    <mergeCell ref="B35:B36"/>
    <mergeCell ref="G35:G36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2"/>
  <rowBreaks count="7" manualBreakCount="7">
    <brk id="32" max="255" man="1"/>
    <brk id="65" max="19" man="1"/>
    <brk id="97" max="255" man="1"/>
    <brk id="133" max="255" man="1"/>
    <brk id="168" max="255" man="1"/>
    <brk id="199" max="255" man="1"/>
    <brk id="2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gpax</cp:lastModifiedBy>
  <cp:lastPrinted>2005-11-01T09:00:52Z</cp:lastPrinted>
  <dcterms:created xsi:type="dcterms:W3CDTF">2000-10-19T03:17:39Z</dcterms:created>
  <dcterms:modified xsi:type="dcterms:W3CDTF">2005-11-11T04:02:21Z</dcterms:modified>
  <cp:category/>
  <cp:version/>
  <cp:contentType/>
  <cp:contentStatus/>
</cp:coreProperties>
</file>