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50" windowHeight="9120" activeTab="1"/>
  </bookViews>
  <sheets>
    <sheet name="ชั้น" sheetId="1" r:id="rId1"/>
    <sheet name="Sheet1" sheetId="2" r:id="rId2"/>
    <sheet name="สรุปหมวด" sheetId="3" r:id="rId3"/>
  </sheets>
  <externalReferences>
    <externalReference r:id="rId6"/>
  </externalReferences>
  <definedNames>
    <definedName name="_xlnm.Print_Area" localSheetId="0">'ชั้น'!$A$1:$AB$208</definedName>
  </definedNames>
  <calcPr fullCalcOnLoad="1"/>
</workbook>
</file>

<file path=xl/sharedStrings.xml><?xml version="1.0" encoding="utf-8"?>
<sst xmlns="http://schemas.openxmlformats.org/spreadsheetml/2006/main" count="1230" uniqueCount="338">
  <si>
    <t>รหัสวิชา</t>
  </si>
  <si>
    <t>ภาษาไทย</t>
  </si>
  <si>
    <t>วิทยาศาสตร์</t>
  </si>
  <si>
    <t>คณิตศาสตร์</t>
  </si>
  <si>
    <t>สุขศึกษา</t>
  </si>
  <si>
    <t>พลศึกษา</t>
  </si>
  <si>
    <t>พระพุทธศาสนา</t>
  </si>
  <si>
    <t>ชื่อวิชา</t>
  </si>
  <si>
    <t>น.ก.</t>
  </si>
  <si>
    <t>ชั้น</t>
  </si>
  <si>
    <t>หมวด</t>
  </si>
  <si>
    <t>ห้อง</t>
  </si>
  <si>
    <t>ไทย</t>
  </si>
  <si>
    <t>สังคม</t>
  </si>
  <si>
    <t>พละ</t>
  </si>
  <si>
    <t>ศิลป</t>
  </si>
  <si>
    <t>วิทย์</t>
  </si>
  <si>
    <t>คณิต</t>
  </si>
  <si>
    <t>อังกฤษ</t>
  </si>
  <si>
    <t>สังคมศึกษา</t>
  </si>
  <si>
    <t>ภาษาอังกฤษอ่าน-เขียน</t>
  </si>
  <si>
    <t>ฟิสิกส์</t>
  </si>
  <si>
    <t>เคมี</t>
  </si>
  <si>
    <t>ชีววิทยา</t>
  </si>
  <si>
    <t>ศ 0212</t>
  </si>
  <si>
    <t>ช่างอาหารอบ</t>
  </si>
  <si>
    <t>จำนวนนักเรียนที่ได้รับระดับผลการเรียน</t>
  </si>
  <si>
    <t>X</t>
  </si>
  <si>
    <t>จำนวนน.ร.ที่ลงทะเบียนเรียน</t>
  </si>
  <si>
    <t>จำนวนน.ร.ที่ได้รับผลการเรียน</t>
  </si>
  <si>
    <t>ร</t>
  </si>
  <si>
    <t>มส</t>
  </si>
  <si>
    <t>SD</t>
  </si>
  <si>
    <t>จำนวนน.ร.ที่ได้รับผลฯ</t>
  </si>
  <si>
    <t>รวม</t>
  </si>
  <si>
    <t>ร้อยละ</t>
  </si>
  <si>
    <t>ว 012</t>
  </si>
  <si>
    <t>เสริมทักษะคณิตศาสตร์</t>
  </si>
  <si>
    <t>คณิตศาสตร์ 4</t>
  </si>
  <si>
    <t>ท 306</t>
  </si>
  <si>
    <t>พ 306</t>
  </si>
  <si>
    <t>ศ 306</t>
  </si>
  <si>
    <t>ว 306</t>
  </si>
  <si>
    <t>พ 016</t>
  </si>
  <si>
    <t>พ 026</t>
  </si>
  <si>
    <t>ง 322</t>
  </si>
  <si>
    <t>ส 0113</t>
  </si>
  <si>
    <t>อ 016</t>
  </si>
  <si>
    <t>ค 042</t>
  </si>
  <si>
    <t>ช 02139</t>
  </si>
  <si>
    <t>พลานามัย 6</t>
  </si>
  <si>
    <t>ศิลปกับชีวิต 6</t>
  </si>
  <si>
    <t>คอมพิวเตอร์สร้างสรรค์</t>
  </si>
  <si>
    <t>อ 022ข</t>
  </si>
  <si>
    <t>ท 042</t>
  </si>
  <si>
    <t>ว 018</t>
  </si>
  <si>
    <t>แสงและทัศนูปกรณ์</t>
  </si>
  <si>
    <t>ค 012</t>
  </si>
  <si>
    <t>ค 022</t>
  </si>
  <si>
    <t>ช 0153</t>
  </si>
  <si>
    <t>ช 014</t>
  </si>
  <si>
    <t>การปลูกไม้ดอกไม้ประดับ</t>
  </si>
  <si>
    <t>ช 0261</t>
  </si>
  <si>
    <t>การเขียน 1</t>
  </si>
  <si>
    <t>ท 606</t>
  </si>
  <si>
    <t>ส 606</t>
  </si>
  <si>
    <t>พ 606</t>
  </si>
  <si>
    <t>ส 0413</t>
  </si>
  <si>
    <t>อ 0112</t>
  </si>
  <si>
    <t>ภาษาอังกฤษหลัก 16</t>
  </si>
  <si>
    <t>ค 046</t>
  </si>
  <si>
    <t>อ 028</t>
  </si>
  <si>
    <t>อ 038</t>
  </si>
  <si>
    <t>ภาษาอังกฤษรอบรู้</t>
  </si>
  <si>
    <t>ค 016</t>
  </si>
  <si>
    <t>ช 0293</t>
  </si>
  <si>
    <t>ช 0295</t>
  </si>
  <si>
    <t>ขับร้องเพลงไทย</t>
  </si>
  <si>
    <t>ช่างสี</t>
  </si>
  <si>
    <t>ช่างผลิตภัณฑ์หินล้างหินขัด</t>
  </si>
  <si>
    <t>ส 029</t>
  </si>
  <si>
    <t>แบบสรุปผลการเรียนรายวิชา  ชั้น ม.2</t>
  </si>
  <si>
    <t>การปลูกไม้ผลเศรษฐกิจ</t>
  </si>
  <si>
    <t>ภาษาไทยเพื่อกิจธุระ</t>
  </si>
  <si>
    <t>ศิลป์</t>
  </si>
  <si>
    <t>การเขียนโปรแกรม</t>
  </si>
  <si>
    <t>ว 025</t>
  </si>
  <si>
    <t>ว 035</t>
  </si>
  <si>
    <t>ว 045</t>
  </si>
  <si>
    <t>วิทยาศาสตร์ 1</t>
  </si>
  <si>
    <t>เสริมทักษะภาษาไทย</t>
  </si>
  <si>
    <t>ส 305</t>
  </si>
  <si>
    <t>แบบสรุปผลการเรียนรายวิชา  ชั้น ม.1</t>
  </si>
  <si>
    <t>แบบสรุปผลการเรียนรายวิชา  ชั้น ม.3</t>
  </si>
  <si>
    <t>แบบสรุปผลการเรียนรายวิชา  ชั้น ม.4</t>
  </si>
  <si>
    <t>แบบสรุปผลการเรียนรายวิชา  ชั้น ม.5</t>
  </si>
  <si>
    <t>แบบสรุปผลการเรียนรายวิชา  ชั้น ม.6</t>
  </si>
  <si>
    <t>ท031101</t>
  </si>
  <si>
    <t>ค031101</t>
  </si>
  <si>
    <t>ว031101</t>
  </si>
  <si>
    <t>ส031101</t>
  </si>
  <si>
    <t>สศ31101</t>
  </si>
  <si>
    <t>พ031101</t>
  </si>
  <si>
    <t>พก31101</t>
  </si>
  <si>
    <t>ศ031101</t>
  </si>
  <si>
    <t>ง031101</t>
  </si>
  <si>
    <t>ตE31101</t>
  </si>
  <si>
    <t>ภาษาไทย 1</t>
  </si>
  <si>
    <t>คณิตศาสตร์ 1</t>
  </si>
  <si>
    <t>สังคมศึกษา 1</t>
  </si>
  <si>
    <t>พระพุทธศาสนา 1</t>
  </si>
  <si>
    <t>สุขศึกษา 1</t>
  </si>
  <si>
    <t>พลศึกษา 1</t>
  </si>
  <si>
    <t>ศิลปะ 1</t>
  </si>
  <si>
    <t>การงานอาชีพและเทคโนโลยี 1</t>
  </si>
  <si>
    <t>ภาษาอังกฤษ 1</t>
  </si>
  <si>
    <t>กลุ่มวิชาพื้นฐาน</t>
  </si>
  <si>
    <t>กลุ่มวิชาเพิ่มเติม</t>
  </si>
  <si>
    <t>งค30201</t>
  </si>
  <si>
    <t>งธ30207</t>
  </si>
  <si>
    <t>งป30203</t>
  </si>
  <si>
    <t>งช30207</t>
  </si>
  <si>
    <t>ศน30207</t>
  </si>
  <si>
    <t>งช30204</t>
  </si>
  <si>
    <t>ศด30210</t>
  </si>
  <si>
    <t>ศด30204</t>
  </si>
  <si>
    <t>งช30201</t>
  </si>
  <si>
    <t>งก30201</t>
  </si>
  <si>
    <t>งบ30201</t>
  </si>
  <si>
    <t>ท030201</t>
  </si>
  <si>
    <t>ตE31201</t>
  </si>
  <si>
    <t>ตจ31201</t>
  </si>
  <si>
    <t>ค030201</t>
  </si>
  <si>
    <t>งค30202</t>
  </si>
  <si>
    <t>ศ030201</t>
  </si>
  <si>
    <t>เทคโนโลยีสารสนเทศ</t>
  </si>
  <si>
    <t>พิมพ์ดีดไทย</t>
  </si>
  <si>
    <t>ช่างร้อยมาลัยและแกะสลัก</t>
  </si>
  <si>
    <t>ช่างก่อสร้าง 1</t>
  </si>
  <si>
    <t>รำวงมาตรฐาน 1</t>
  </si>
  <si>
    <t>งานช่างโลหะ 1</t>
  </si>
  <si>
    <t>ดนตีปฏิบัติประเภทตี 1</t>
  </si>
  <si>
    <t>ดนตีปฏิบัติประเภทเป่า 1</t>
  </si>
  <si>
    <t>งานช่างไฟฟ้า 1</t>
  </si>
  <si>
    <t>การปลูกผักทั่วไป</t>
  </si>
  <si>
    <t>การผลิตเครื่องดื่มและถนอมอาหาร</t>
  </si>
  <si>
    <t>ภาษาอังกฤษฟัง-พูด 1</t>
  </si>
  <si>
    <t>ภาษาจีน 1</t>
  </si>
  <si>
    <t>คณิตศาสตร์เพิ่มเติม 1</t>
  </si>
  <si>
    <t>การสื่อสารข้อมูลในองค์กร</t>
  </si>
  <si>
    <t>จิตรกรรม 1</t>
  </si>
  <si>
    <t>ภาคเรียนที่ 2  ปีการศึกษา 2546</t>
  </si>
  <si>
    <t>ท032102</t>
  </si>
  <si>
    <t>ค032102</t>
  </si>
  <si>
    <t>ว032102</t>
  </si>
  <si>
    <t>ส032102</t>
  </si>
  <si>
    <t>สศ32102</t>
  </si>
  <si>
    <t>พ032102</t>
  </si>
  <si>
    <t>พก32102</t>
  </si>
  <si>
    <t>ศ032102</t>
  </si>
  <si>
    <t>ง032102</t>
  </si>
  <si>
    <t>ตE32102</t>
  </si>
  <si>
    <t>ทช30205</t>
  </si>
  <si>
    <t>ค030202</t>
  </si>
  <si>
    <t>วท30201</t>
  </si>
  <si>
    <t>สารเคมีในชีวิตประจำวัน</t>
  </si>
  <si>
    <t>ส030201</t>
  </si>
  <si>
    <t>ประชากรกับสิ่งแวดล้อม</t>
  </si>
  <si>
    <t>ศ030202</t>
  </si>
  <si>
    <t>จิตรกรรม 2</t>
  </si>
  <si>
    <t>ศด30205</t>
  </si>
  <si>
    <t>ศด30211</t>
  </si>
  <si>
    <t>ปฏิบัติดนตรีประเภทเป่า2</t>
  </si>
  <si>
    <t>ปฏิบัติดนตรีประเภทตี 2</t>
  </si>
  <si>
    <t>งค30203</t>
  </si>
  <si>
    <t>การจัดการเทคโนโลยีสารสนเทศ</t>
  </si>
  <si>
    <t xml:space="preserve">งช30208 </t>
  </si>
  <si>
    <t>งานก่อสร้าง 2</t>
  </si>
  <si>
    <t>งก30202</t>
  </si>
  <si>
    <t>งก30203</t>
  </si>
  <si>
    <t>การผลิตพันธุ์ไม้</t>
  </si>
  <si>
    <t>งค30204</t>
  </si>
  <si>
    <t>ระบบสื่อสารข้อมูลและเครื่อข่ายฯ</t>
  </si>
  <si>
    <t>ตE32203</t>
  </si>
  <si>
    <t>ภาษาอังกฤษฟัง-พูด 3</t>
  </si>
  <si>
    <t>ตE32202</t>
  </si>
  <si>
    <t>ภาษาอังกฤษฟัง-พูด 2</t>
  </si>
  <si>
    <t>ตจ32202</t>
  </si>
  <si>
    <t>ภาษาจีน 2</t>
  </si>
  <si>
    <t>ภาษาไทย 2</t>
  </si>
  <si>
    <t>สังคมศึกษา 2</t>
  </si>
  <si>
    <t>พระพุทธศาสนา 2</t>
  </si>
  <si>
    <t>สุขศึกษา 2</t>
  </si>
  <si>
    <t>พลศึกษา 2</t>
  </si>
  <si>
    <t>การงานอาชีพและเทคโลโลยี2</t>
  </si>
  <si>
    <t>ภาษาอังกฤษ 2</t>
  </si>
  <si>
    <t>คณิตศาสตร์ 2</t>
  </si>
  <si>
    <t>วิทยาศาสตร์ 2</t>
  </si>
  <si>
    <t>ศิลปะ 2</t>
  </si>
  <si>
    <t>คณิตศาสตร์เพิ่มเติม 2</t>
  </si>
  <si>
    <t>งาน</t>
  </si>
  <si>
    <t>บังคับแกน</t>
  </si>
  <si>
    <t>โลกของเรา</t>
  </si>
  <si>
    <t>บังคับเลือก</t>
  </si>
  <si>
    <t>ส 0210</t>
  </si>
  <si>
    <t>ประวัติศาสตร์ไทยยุคประชาธิปไตย</t>
  </si>
  <si>
    <t>โครงงาน</t>
  </si>
  <si>
    <t>เลือกเสรี</t>
  </si>
  <si>
    <t>ภาษาอังกฤษหลัก 10</t>
  </si>
  <si>
    <t>ส 041</t>
  </si>
  <si>
    <t>กฎหมายในชีวิตประจำวัน</t>
  </si>
  <si>
    <t>การพูดและการเขียนเชิงสร้างสรรค์</t>
  </si>
  <si>
    <t>ดนตรีสากลปฏิบัติตามความถนัด 2</t>
  </si>
  <si>
    <t>ช่างเดินสายไฟฟ้าในอาคาร</t>
  </si>
  <si>
    <t>ช 024</t>
  </si>
  <si>
    <t>ช่างเสื้อผ้าสตรี</t>
  </si>
  <si>
    <t>ช 02120</t>
  </si>
  <si>
    <t>ท041102</t>
  </si>
  <si>
    <t>ค041102</t>
  </si>
  <si>
    <t>ว041103</t>
  </si>
  <si>
    <t>ว041104</t>
  </si>
  <si>
    <t>ส041102</t>
  </si>
  <si>
    <t>สศ41102</t>
  </si>
  <si>
    <t>พ041102</t>
  </si>
  <si>
    <t>พก41102</t>
  </si>
  <si>
    <t>ศ041102</t>
  </si>
  <si>
    <t>ง041102</t>
  </si>
  <si>
    <t>ตE41102</t>
  </si>
  <si>
    <t>วิทยาศาสตร์ 3</t>
  </si>
  <si>
    <t>วิทยาศาสตร์ 4</t>
  </si>
  <si>
    <t>การงานอาชีพและเทคโนโลยี 2</t>
  </si>
  <si>
    <t>ทข40208</t>
  </si>
  <si>
    <t>ค041208</t>
  </si>
  <si>
    <t>ค041202</t>
  </si>
  <si>
    <t>คณิตศาสตร์เพิ่มเติม 8</t>
  </si>
  <si>
    <t>สน40202</t>
  </si>
  <si>
    <t>การเมืองการปกครองท้องถิ่นไทย</t>
  </si>
  <si>
    <t>ศ040216</t>
  </si>
  <si>
    <t>งค40203</t>
  </si>
  <si>
    <t>การเขียนโปรแกรมกระดาษคำนวณ</t>
  </si>
  <si>
    <t>งก40201</t>
  </si>
  <si>
    <t>พืชกรรม</t>
  </si>
  <si>
    <t>งค40204</t>
  </si>
  <si>
    <t>ระบบสื่อสารข้อมูลและเครือข่ายคอมพิวเตอร์</t>
  </si>
  <si>
    <t>ตE40202</t>
  </si>
  <si>
    <t>ท042104</t>
  </si>
  <si>
    <t>ค042104</t>
  </si>
  <si>
    <t>ส042104</t>
  </si>
  <si>
    <t>สศ42104</t>
  </si>
  <si>
    <t>พ042104</t>
  </si>
  <si>
    <t>พก42104</t>
  </si>
  <si>
    <t>ศ042104</t>
  </si>
  <si>
    <t>ง042104</t>
  </si>
  <si>
    <t>อ042104</t>
  </si>
  <si>
    <t>ภาษาไทย 4</t>
  </si>
  <si>
    <t>สังคมศึกษา 4</t>
  </si>
  <si>
    <t>พระพุทธศาสนา 4</t>
  </si>
  <si>
    <t>สุขศึกษา 4</t>
  </si>
  <si>
    <t>พลศึกษา 4</t>
  </si>
  <si>
    <t>การงานอาชีพและเทคโนโลยี 4</t>
  </si>
  <si>
    <t>ภาษาอังกฤษ 4</t>
  </si>
  <si>
    <t>ทว40205</t>
  </si>
  <si>
    <t>ประวัติวรรณคดี 2</t>
  </si>
  <si>
    <t>ค042210</t>
  </si>
  <si>
    <t>คณิตศาสตร์เพิ่มเติม 10</t>
  </si>
  <si>
    <t>สษ40206</t>
  </si>
  <si>
    <t>การค้าของประเทศไทย</t>
  </si>
  <si>
    <t>วท42202</t>
  </si>
  <si>
    <t>วิทยาศาสตร์กับชีวิตประจำวัน 2</t>
  </si>
  <si>
    <t>วช42204</t>
  </si>
  <si>
    <t>ชีววิทยา 2</t>
  </si>
  <si>
    <t>เคมี 2</t>
  </si>
  <si>
    <t>ฟิสิกส์ 2</t>
  </si>
  <si>
    <t>วค42202</t>
  </si>
  <si>
    <t>วฟ42202</t>
  </si>
  <si>
    <t>ค042204</t>
  </si>
  <si>
    <t>คณิตศาสตร์เพิ่มเติม 4</t>
  </si>
  <si>
    <t>สภ40204</t>
  </si>
  <si>
    <t>ภูมิศาสตร์เศรษฐกิจโลก</t>
  </si>
  <si>
    <t>ศ040218</t>
  </si>
  <si>
    <t>ศิลปะพื้นบ้าน 2</t>
  </si>
  <si>
    <t>ศ040220</t>
  </si>
  <si>
    <t>ศิลปะไทย 2</t>
  </si>
  <si>
    <t>งค40207</t>
  </si>
  <si>
    <t>งค40208</t>
  </si>
  <si>
    <t>คอมพิวเตอร์กราฟฟิก</t>
  </si>
  <si>
    <t>ตE40205</t>
  </si>
  <si>
    <t>ตE40206</t>
  </si>
  <si>
    <t>ภาษาอังกฤษโครงงาน</t>
  </si>
  <si>
    <t>ภาษาอังกฤษเชิงวิเคราะห์</t>
  </si>
  <si>
    <t>ตจ40203</t>
  </si>
  <si>
    <t>ภาษาจีน 3</t>
  </si>
  <si>
    <t>งช40204</t>
  </si>
  <si>
    <t>การซ่อมบำรุง</t>
  </si>
  <si>
    <t>ศิลปะ 4 (ไม่เปิดสอน ?)</t>
  </si>
  <si>
    <t>วิชาบังคับแกน</t>
  </si>
  <si>
    <t xml:space="preserve">สุขศึกษา </t>
  </si>
  <si>
    <t>วิชาบังคับเลือก</t>
  </si>
  <si>
    <t>วิชาเลือกเสรี</t>
  </si>
  <si>
    <t>ภาษาอังกฤษเบื้องต้น</t>
  </si>
  <si>
    <t>ท 061</t>
  </si>
  <si>
    <t>วิทยาศาสตร์กายภาพชีวิภาพ</t>
  </si>
  <si>
    <t>ช 02171</t>
  </si>
  <si>
    <t>ระบบสื่อสารข้อมูล ฯ</t>
  </si>
  <si>
    <t>ช 0112</t>
  </si>
  <si>
    <t>การปลูกพืชสมุนไพรเพื่ออุตฯ</t>
  </si>
  <si>
    <t>ช 0136</t>
  </si>
  <si>
    <t>การเลี้ยงโคเนื้อ</t>
  </si>
  <si>
    <t>ช 01123</t>
  </si>
  <si>
    <t>ช่างทำหัวโขน</t>
  </si>
  <si>
    <t>ศ 027</t>
  </si>
  <si>
    <t>ขับร้องไทย 4</t>
  </si>
  <si>
    <t>การแสดงพื้นเมือง</t>
  </si>
  <si>
    <t>ช 02152</t>
  </si>
  <si>
    <t>การปฏิบัติเครื่องดนตรีประเภทเครื่องสาย</t>
  </si>
  <si>
    <t>ศ 0222</t>
  </si>
  <si>
    <t>ดนตรีสากลปฏิบัติตามความถนัด</t>
  </si>
  <si>
    <t>ศ 0218</t>
  </si>
  <si>
    <t>ขับร้องสากล 4</t>
  </si>
  <si>
    <t>วิวัฒนาการคมนาคมขนส่งและสื่อสาร</t>
  </si>
  <si>
    <t>ภาษาไทยเพื่อกิจกรรมการแสดง</t>
  </si>
  <si>
    <t>แบบสรุปผลการเรียน กลุ่มสาระการเรียนรู้ วิชาคณิตศาสตร์</t>
  </si>
  <si>
    <t>แบบสรุปผลการเรียน กลุ่มสาระการเรียนรู้ วิชาการงานอาชีพและเทคโนโลยี</t>
  </si>
  <si>
    <t>แบบสรุปผลการเรียน กลุ่มสาระการเรียนรู้ วิชาภาษาไทย</t>
  </si>
  <si>
    <t>แบบสรุปผลการเรียน กลุ่มสาระการเรียนรู้ วิชาสุขศึกษาและพลานามัย</t>
  </si>
  <si>
    <t>แบบสรุปผลการเรียน กลุ่มสาระการเรียนรู้ วิชาวิทยาศาสตร์</t>
  </si>
  <si>
    <t>แบบสรุปผลการเรียน กลุ่มสาระการเรียนรู้ วิชาศิลปะศึกษา</t>
  </si>
  <si>
    <t>แบบสรุปผลการเรียน กลุ่มสาระการเรียนรู้ วิชาสังคมศึกษา ศาสนาและวัฒนธรรม</t>
  </si>
  <si>
    <t>แบบสรุปผลการเรียน กลุ่มสาระการเรียนรู้ วิชาภาษาต่างประเทศ</t>
  </si>
  <si>
    <t xml:space="preserve">         แบบสรุปผลการเรียน กลุ่มสาระการเรียนรู้ วิชาการงานอาชีพและเทคโนโลยี</t>
  </si>
  <si>
    <t>รวม ม.1</t>
  </si>
  <si>
    <t>รวม ม.2</t>
  </si>
  <si>
    <t>ร้อยละ ม.3</t>
  </si>
  <si>
    <t>รวม ม.4</t>
  </si>
  <si>
    <t>รวม ม.5</t>
  </si>
  <si>
    <t>รวม ม.1-6</t>
  </si>
  <si>
    <t>ร้อยละ ม.6</t>
  </si>
  <si>
    <t xml:space="preserve">                                   ภาคเรียนที่ 2  ปีการศึกษา 2546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</si>
</sst>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0.000"/>
    <numFmt numFmtId="188" formatCode="0.00000"/>
  </numFmts>
  <fonts count="22">
    <font>
      <sz val="14"/>
      <name val="Cordia New"/>
      <family val="0"/>
    </font>
    <font>
      <sz val="12"/>
      <name val="Cordia New"/>
      <family val="2"/>
    </font>
    <font>
      <sz val="13"/>
      <name val="Cordia New"/>
      <family val="2"/>
    </font>
    <font>
      <b/>
      <sz val="2"/>
      <name val="Cordia New"/>
      <family val="2"/>
    </font>
    <font>
      <sz val="3"/>
      <name val="Cordia New"/>
      <family val="0"/>
    </font>
    <font>
      <sz val="2"/>
      <name val="Cordia New"/>
      <family val="2"/>
    </font>
    <font>
      <sz val="1.25"/>
      <name val="Cordia New"/>
      <family val="2"/>
    </font>
    <font>
      <sz val="27.5"/>
      <name val="Cordia New"/>
      <family val="0"/>
    </font>
    <font>
      <sz val="27.25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8"/>
      <name val="Cordia New"/>
      <family val="2"/>
    </font>
    <font>
      <sz val="14.25"/>
      <name val="Cordia New"/>
      <family val="2"/>
    </font>
    <font>
      <sz val="14.5"/>
      <name val="Cordia New"/>
      <family val="2"/>
    </font>
    <font>
      <b/>
      <sz val="16.5"/>
      <name val="Cordia New"/>
      <family val="2"/>
    </font>
    <font>
      <sz val="1.75"/>
      <name val="Cordia New"/>
      <family val="2"/>
    </font>
    <font>
      <sz val="11.75"/>
      <name val="Cordia New"/>
      <family val="2"/>
    </font>
    <font>
      <b/>
      <sz val="15.75"/>
      <name val="Cordia New"/>
      <family val="2"/>
    </font>
    <font>
      <b/>
      <sz val="1.75"/>
      <name val="Cordia New"/>
      <family val="2"/>
    </font>
    <font>
      <b/>
      <sz val="1.5"/>
      <name val="Cordia New"/>
      <family val="2"/>
    </font>
    <font>
      <sz val="1.5"/>
      <name val="Cordia New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186" fontId="0" fillId="0" borderId="1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186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86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186" fontId="0" fillId="0" borderId="4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2" fontId="10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186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037516"/>
        <c:axId val="65684461"/>
      </c:line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037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2 ปีการศึกษา 2546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95"/>
          <c:w val="0.8705"/>
          <c:h val="0.6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(ชั้น!$H$137:$L$137,ชั้น!$P$137:$Q$137)</c:f>
              <c:numCache/>
            </c:numRef>
          </c:val>
          <c:smooth val="1"/>
        </c:ser>
        <c:marker val="1"/>
        <c:axId val="30714406"/>
        <c:axId val="7994199"/>
      </c:lineChart>
      <c:catAx>
        <c:axId val="307144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994199"/>
        <c:crosses val="autoZero"/>
        <c:auto val="1"/>
        <c:lblOffset val="100"/>
        <c:noMultiLvlLbl val="0"/>
      </c:catAx>
      <c:valAx>
        <c:axId val="7994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071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2 ปีการศึกษา 2546</a:t>
            </a:r>
          </a:p>
        </c:rich>
      </c:tx>
      <c:layout>
        <c:manualLayout>
          <c:xMode val="factor"/>
          <c:yMode val="factor"/>
          <c:x val="0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5"/>
          <c:y val="0.183"/>
          <c:w val="0.87975"/>
          <c:h val="0.72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(ชั้น!$H$171:$L$171,ชั้น!$P$171:$Q$171)</c:f>
              <c:numCache/>
            </c:numRef>
          </c:val>
          <c:smooth val="1"/>
        </c:ser>
        <c:marker val="1"/>
        <c:axId val="4838928"/>
        <c:axId val="43550353"/>
      </c:line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550353"/>
        <c:crosses val="autoZero"/>
        <c:auto val="1"/>
        <c:lblOffset val="100"/>
        <c:noMultiLvlLbl val="0"/>
      </c:catAx>
      <c:valAx>
        <c:axId val="43550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12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38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0775"/>
          <c:w val="0.87675"/>
          <c:h val="0.67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(ชั้น!$H$208:$L$208,ชั้น!$P$208:$Q$208)</c:f>
              <c:numCache/>
            </c:numRef>
          </c:val>
          <c:smooth val="1"/>
        </c:ser>
        <c:marker val="1"/>
        <c:axId val="56408858"/>
        <c:axId val="37917675"/>
      </c:lineChart>
      <c:catAx>
        <c:axId val="5640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917675"/>
        <c:crosses val="autoZero"/>
        <c:auto val="1"/>
        <c:lblOffset val="100"/>
        <c:noMultiLvlLbl val="0"/>
      </c:catAx>
      <c:valAx>
        <c:axId val="3791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408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20275"/>
          <c:w val="0.87125"/>
          <c:h val="0.68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(ชั้น!$H$69:$L$69,ชั้น!$P$69:$Q$69)</c:f>
              <c:numCache/>
            </c:numRef>
          </c:val>
          <c:smooth val="1"/>
        </c:ser>
        <c:marker val="1"/>
        <c:axId val="5714756"/>
        <c:axId val="51432805"/>
      </c:lineChart>
      <c:catAx>
        <c:axId val="5714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432805"/>
        <c:crosses val="autoZero"/>
        <c:auto val="1"/>
        <c:lblOffset val="100"/>
        <c:noMultiLvlLbl val="0"/>
      </c:catAx>
      <c:valAx>
        <c:axId val="51432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14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(ชั้น!$H$69:$L$69,ชั้น!$P$69:$Q$69)</c:f>
              <c:numCache>
                <c:ptCount val="7"/>
                <c:pt idx="0">
                  <c:v>2.765321375186846</c:v>
                </c:pt>
                <c:pt idx="1">
                  <c:v>19.52167414050822</c:v>
                </c:pt>
                <c:pt idx="2">
                  <c:v>31.300448430493272</c:v>
                </c:pt>
                <c:pt idx="3">
                  <c:v>27.533632286995516</c:v>
                </c:pt>
                <c:pt idx="4">
                  <c:v>18.295964125560538</c:v>
                </c:pt>
                <c:pt idx="5">
                  <c:v>0.5829596412556054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60242062"/>
        <c:axId val="5307647"/>
      </c:lineChart>
      <c:catAx>
        <c:axId val="60242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07647"/>
        <c:crosses val="autoZero"/>
        <c:auto val="1"/>
        <c:lblOffset val="100"/>
        <c:noMultiLvlLbl val="0"/>
      </c:catAx>
      <c:valAx>
        <c:axId val="5307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0242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กลุ่มสาระการเรียนรู้การงานอาชีพและเทคโนโลยี(งานคอมพิวเตอร์) 
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Sheet1!$H$4:$L$4</c:f>
              <c:numCache/>
            </c:numRef>
          </c:cat>
          <c:val>
            <c:numRef>
              <c:f>Sheet1!$H$31:$L$31</c:f>
              <c:numCache/>
            </c:numRef>
          </c:val>
          <c:smooth val="1"/>
        </c:ser>
        <c:marker val="1"/>
        <c:axId val="47768824"/>
        <c:axId val="27266233"/>
      </c:lineChart>
      <c:catAx>
        <c:axId val="4776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266233"/>
        <c:crosses val="autoZero"/>
        <c:auto val="1"/>
        <c:lblOffset val="100"/>
        <c:noMultiLvlLbl val="0"/>
      </c:catAx>
      <c:valAx>
        <c:axId val="27266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768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4069506"/>
        <c:axId val="61081235"/>
      </c:lineChart>
      <c:catAx>
        <c:axId val="44069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081235"/>
        <c:crosses val="autoZero"/>
        <c:auto val="1"/>
        <c:lblOffset val="100"/>
        <c:noMultiLvlLbl val="0"/>
      </c:catAx>
      <c:valAx>
        <c:axId val="61081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069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('[1]สรุปชั้น'!$H$4:$L$4,'[1]สรุปชั้น'!$P$4:$Q$4)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('[1]สรุปชั้น'!$H$32:$L$32,'[1]สรุปชั้น'!$P$32:$Q$32)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12860204"/>
        <c:axId val="48632973"/>
      </c:lineChart>
      <c:catAx>
        <c:axId val="12860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632973"/>
        <c:crosses val="autoZero"/>
        <c:auto val="1"/>
        <c:lblOffset val="100"/>
        <c:noMultiLvlLbl val="0"/>
      </c:catAx>
      <c:valAx>
        <c:axId val="486329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860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('[1]สรุปชั้น'!$H$36:$L$36,'[1]สรุปชั้น'!$P$36:$Q$36)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('[1]สรุปชั้น'!$H$61:$L$61,'[1]สรุปชั้น'!$P$61:$Q$61)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35043574"/>
        <c:axId val="46956711"/>
      </c:lineChart>
      <c:catAx>
        <c:axId val="35043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956711"/>
        <c:crosses val="autoZero"/>
        <c:auto val="1"/>
        <c:lblOffset val="100"/>
        <c:noMultiLvlLbl val="0"/>
      </c:catAx>
      <c:valAx>
        <c:axId val="4695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04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19957216"/>
        <c:axId val="45397217"/>
      </c:lineChart>
      <c:catAx>
        <c:axId val="19957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397217"/>
        <c:crosses val="autoZero"/>
        <c:auto val="1"/>
        <c:lblOffset val="100"/>
        <c:noMultiLvlLbl val="0"/>
      </c:catAx>
      <c:valAx>
        <c:axId val="45397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957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('[1]สรุปชั้น'!$H$4:$L$4,'[1]สรุปชั้น'!$P$4:$Q$4)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('[1]สรุปชั้น'!$H$32:$L$32,'[1]สรุปชั้น'!$P$32:$Q$32)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54289238"/>
        <c:axId val="18841095"/>
      </c:lineChart>
      <c:catAx>
        <c:axId val="54289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841095"/>
        <c:crosses val="autoZero"/>
        <c:auto val="1"/>
        <c:lblOffset val="100"/>
        <c:noMultiLvlLbl val="0"/>
      </c:catAx>
      <c:valAx>
        <c:axId val="1884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289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('[1]สรุปชั้น'!$H$69:$L$69,'[1]สรุปชั้น'!$P$69:$Q$69)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('[1]สรุปชั้น'!$H$101:$L$101,'[1]สรุปชั้น'!$P$101:$Q$101)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5921770"/>
        <c:axId val="53295931"/>
      </c:line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21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('[1]สรุปชั้น'!$H$105:$L$105,'[1]สรุปชั้น'!$P$105:$Q$105)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('[1]สรุปชั้น'!$H$134:$L$134,'[1]สรุปชั้น'!$P$134:$Q$134)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9901332"/>
        <c:axId val="22003125"/>
      </c:lineChart>
      <c:cat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003125"/>
        <c:crosses val="autoZero"/>
        <c:auto val="1"/>
        <c:lblOffset val="100"/>
        <c:noMultiLvlLbl val="0"/>
      </c:cat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901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('[1]สรุปชั้น'!$H$141:$L$141,'[1]สรุปชั้น'!$P$141:$Q$141)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('[1]สรุปชั้น'!$H$147:$L$147,'[1]สรุปชั้น'!$P$147:$Q$147)</c:f>
              <c:numCache>
                <c:ptCount val="7"/>
                <c:pt idx="0">
                  <c:v>6.343002448672066</c:v>
                </c:pt>
                <c:pt idx="1">
                  <c:v>19.335091354304012</c:v>
                </c:pt>
                <c:pt idx="2">
                  <c:v>25.023544923714446</c:v>
                </c:pt>
                <c:pt idx="3">
                  <c:v>24.929365228856657</c:v>
                </c:pt>
                <c:pt idx="4">
                  <c:v>23.281220568845356</c:v>
                </c:pt>
                <c:pt idx="5">
                  <c:v>0.6969297419476361</c:v>
                </c:pt>
                <c:pt idx="6">
                  <c:v>0.39084573365982295</c:v>
                </c:pt>
              </c:numCache>
            </c:numRef>
          </c:val>
          <c:smooth val="1"/>
        </c:ser>
        <c:marker val="1"/>
        <c:axId val="63810398"/>
        <c:axId val="37422671"/>
      </c:lineChart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3810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(ชั้น!$H$35:$L$35,ชั้น!$P$35:$Q$35)</c:f>
              <c:numCache>
                <c:ptCount val="7"/>
                <c:pt idx="0">
                  <c:v>2.0577814118288362</c:v>
                </c:pt>
                <c:pt idx="1">
                  <c:v>18.574543472335787</c:v>
                </c:pt>
                <c:pt idx="2">
                  <c:v>30.839465794494412</c:v>
                </c:pt>
                <c:pt idx="3">
                  <c:v>30.45789043336059</c:v>
                </c:pt>
                <c:pt idx="4">
                  <c:v>17.906786590351594</c:v>
                </c:pt>
                <c:pt idx="5">
                  <c:v>0.1635322976287817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1259720"/>
        <c:axId val="11337481"/>
      </c:lineChart>
      <c:catAx>
        <c:axId val="125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59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(ชั้น!$H$105:$L$105,ชั้น!$P$105:$Q$105)</c:f>
              <c:numCache>
                <c:ptCount val="7"/>
                <c:pt idx="0">
                  <c:v>2.679528403001072</c:v>
                </c:pt>
                <c:pt idx="1">
                  <c:v>17.715510641555657</c:v>
                </c:pt>
                <c:pt idx="2">
                  <c:v>28.050834481702648</c:v>
                </c:pt>
                <c:pt idx="3">
                  <c:v>26.596233348644923</c:v>
                </c:pt>
                <c:pt idx="4">
                  <c:v>24.71290767110703</c:v>
                </c:pt>
                <c:pt idx="5">
                  <c:v>0.10718113612004287</c:v>
                </c:pt>
                <c:pt idx="6">
                  <c:v>0.13780431786862654</c:v>
                </c:pt>
              </c:numCache>
            </c:numRef>
          </c:val>
          <c:smooth val="1"/>
        </c:ser>
        <c:marker val="1"/>
        <c:axId val="34928466"/>
        <c:axId val="45920739"/>
      </c:lineChart>
      <c:catAx>
        <c:axId val="34928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920739"/>
        <c:crosses val="autoZero"/>
        <c:auto val="1"/>
        <c:lblOffset val="100"/>
        <c:noMultiLvlLbl val="0"/>
      </c:catAx>
      <c:valAx>
        <c:axId val="459207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928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(ชั้น!$H$137:$L$137,ชั้น!$P$137:$Q$137)</c:f>
              <c:numCache>
                <c:ptCount val="7"/>
                <c:pt idx="0">
                  <c:v>6.914041644420715</c:v>
                </c:pt>
                <c:pt idx="1">
                  <c:v>18.659903897490658</c:v>
                </c:pt>
                <c:pt idx="2">
                  <c:v>23.46502936465563</c:v>
                </c:pt>
                <c:pt idx="3">
                  <c:v>22.530699412706888</c:v>
                </c:pt>
                <c:pt idx="4">
                  <c:v>26.588360918312866</c:v>
                </c:pt>
                <c:pt idx="5">
                  <c:v>1.7885744794447411</c:v>
                </c:pt>
                <c:pt idx="6">
                  <c:v>0.053390282968499736</c:v>
                </c:pt>
              </c:numCache>
            </c:numRef>
          </c:val>
          <c:smooth val="1"/>
        </c:ser>
        <c:marker val="1"/>
        <c:axId val="10633468"/>
        <c:axId val="28592349"/>
      </c:lineChart>
      <c:catAx>
        <c:axId val="10633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592349"/>
        <c:crosses val="autoZero"/>
        <c:auto val="1"/>
        <c:lblOffset val="100"/>
        <c:noMultiLvlLbl val="0"/>
      </c:catAx>
      <c:valAx>
        <c:axId val="2859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633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(ชั้น!$H$171:$L$171,ชั้น!$P$171:$Q$171)</c:f>
              <c:numCache>
                <c:ptCount val="7"/>
                <c:pt idx="0">
                  <c:v>4.141149023038786</c:v>
                </c:pt>
                <c:pt idx="1">
                  <c:v>16.593759113444154</c:v>
                </c:pt>
                <c:pt idx="2">
                  <c:v>35.63721201516477</c:v>
                </c:pt>
                <c:pt idx="3">
                  <c:v>24.78856809565471</c:v>
                </c:pt>
                <c:pt idx="4">
                  <c:v>18.83931175269758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56004550"/>
        <c:axId val="34278903"/>
      </c:lineChart>
      <c:catAx>
        <c:axId val="56004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278903"/>
        <c:crosses val="autoZero"/>
        <c:auto val="1"/>
        <c:lblOffset val="100"/>
        <c:noMultiLvlLbl val="0"/>
      </c:catAx>
      <c:valAx>
        <c:axId val="34278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0045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(ชั้น!$H$208:$L$208,ชั้น!$P$208:$Q$208)</c:f>
              <c:numCache>
                <c:ptCount val="7"/>
                <c:pt idx="0">
                  <c:v>0.5724615848147032</c:v>
                </c:pt>
                <c:pt idx="1">
                  <c:v>11.178065682434468</c:v>
                </c:pt>
                <c:pt idx="2">
                  <c:v>24.887014160891834</c:v>
                </c:pt>
                <c:pt idx="3">
                  <c:v>34.106658632118105</c:v>
                </c:pt>
                <c:pt idx="4">
                  <c:v>29.075022597167823</c:v>
                </c:pt>
                <c:pt idx="5">
                  <c:v>0</c:v>
                </c:pt>
                <c:pt idx="6">
                  <c:v>0.1807773425730642</c:v>
                </c:pt>
              </c:numCache>
            </c:numRef>
          </c:val>
          <c:smooth val="1"/>
        </c:ser>
        <c:marker val="1"/>
        <c:axId val="40074672"/>
        <c:axId val="25127729"/>
      </c:lineChart>
      <c:catAx>
        <c:axId val="40074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127729"/>
        <c:crosses val="autoZero"/>
        <c:auto val="1"/>
        <c:lblOffset val="100"/>
        <c:noMultiLvlLbl val="0"/>
      </c:catAx>
      <c:valAx>
        <c:axId val="25127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074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(ชั้น!$H$69:$L$69,ชั้น!$P$69:$Q$69)</c:f>
              <c:numCache>
                <c:ptCount val="7"/>
                <c:pt idx="0">
                  <c:v>2.765321375186846</c:v>
                </c:pt>
                <c:pt idx="1">
                  <c:v>19.52167414050822</c:v>
                </c:pt>
                <c:pt idx="2">
                  <c:v>31.300448430493272</c:v>
                </c:pt>
                <c:pt idx="3">
                  <c:v>27.533632286995516</c:v>
                </c:pt>
                <c:pt idx="4">
                  <c:v>18.295964125560538</c:v>
                </c:pt>
                <c:pt idx="5">
                  <c:v>0.5829596412556054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24822970"/>
        <c:axId val="22080139"/>
      </c:lineChart>
      <c:cat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82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กลุ่มสาระการเรียนรู้คณิตศาสตร์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955"/>
          <c:w val="0.894"/>
          <c:h val="0.71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สรุปหมวด!$H$23:$L$23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503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('[1]สรุปชั้น'!$H$36:$L$36,'[1]สรุปชั้น'!$P$36:$Q$36)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('[1]สรุปชั้น'!$H$61:$L$61,'[1]สรุปชั้น'!$P$61:$Q$61)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35352128"/>
        <c:axId val="49733697"/>
      </c:line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733697"/>
        <c:crosses val="autoZero"/>
        <c:auto val="1"/>
        <c:lblOffset val="100"/>
        <c:noMultiLvlLbl val="0"/>
      </c:catAx>
      <c:valAx>
        <c:axId val="49733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352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กลุ่มสาระการเรียนรู้การงานอาชีพและเทคโนโลยี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9525"/>
          <c:w val="0.894"/>
          <c:h val="0.71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สรุปหมวด!$H$67:$L$67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57402926"/>
        <c:axId val="46864287"/>
      </c:lineChart>
      <c:catAx>
        <c:axId val="5740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402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กลุ่มสาระการเรียนรู้ภาษาไทย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9725"/>
          <c:w val="0.8935"/>
          <c:h val="0.711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สรุปหมวด!$H$86:$L$86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19125400"/>
        <c:axId val="37910873"/>
      </c:lineChart>
      <c:catAx>
        <c:axId val="19125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1254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กลุ่มสาระการเรียนรู้สุขศึกษาและพลศึกษา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8725"/>
          <c:w val="0.8935"/>
          <c:h val="0.7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สรุปหมวด!$H$109:$L$109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5653538"/>
        <c:axId val="50881843"/>
      </c:lineChart>
      <c:catAx>
        <c:axId val="5653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535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กลุ่มสาระการเรียนรู้วิชาวิทยาศาสตร์ ภาคเรียนที่ 2 ปีการศึกษา 2546</a:t>
            </a:r>
          </a:p>
        </c:rich>
      </c:tx>
      <c:layout>
        <c:manualLayout>
          <c:xMode val="factor"/>
          <c:yMode val="factor"/>
          <c:x val="0.0127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875"/>
          <c:w val="0.89325"/>
          <c:h val="0.7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สรุปหมวด!$H$135:$L$135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55283404"/>
        <c:axId val="27788589"/>
      </c:lineChart>
      <c:catAx>
        <c:axId val="55283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5283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กลุ่มสาระการเรียนรู้วิชาศิลปะศึกษา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725"/>
          <c:w val="0.894"/>
          <c:h val="0.72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สรุปหมวด!$H$166:$L$166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48770710"/>
        <c:axId val="36283207"/>
      </c:lineChart>
      <c:catAx>
        <c:axId val="48770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7707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กลุ่มสาระการเรียนรู้วิชาสังคมศึกษา ศาสานาและวัฒนธรรมษา ภาคเรียนที่ 2   ปีการศึกษา 2546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8575"/>
          <c:w val="0.893"/>
          <c:h val="0.728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สรุปหมวด!$H$192:$L$192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58113408"/>
        <c:axId val="53258625"/>
      </c:lineChart>
      <c:catAx>
        <c:axId val="5811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113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กลุ่มสาระการเรียนรู้วิชาภาษาต่างประเทศ ภาคเรียนที่ 2   ปีการศึกษา 2546</a:t>
            </a:r>
          </a:p>
        </c:rich>
      </c:tx>
      <c:layout>
        <c:manualLayout>
          <c:xMode val="factor"/>
          <c:yMode val="factor"/>
          <c:x val="-0.003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25"/>
          <c:y val="0.18575"/>
          <c:w val="0.89375"/>
          <c:h val="0.72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สรุปหมวด!$H$217:$L$217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1"/>
        </c:ser>
        <c:marker val="1"/>
        <c:axId val="9565578"/>
        <c:axId val="18981339"/>
      </c:lineChart>
      <c:catAx>
        <c:axId val="956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05"/>
              <c:y val="0.1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565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950090"/>
        <c:axId val="1897627"/>
      </c:lineChart>
      <c:catAx>
        <c:axId val="44950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97627"/>
        <c:crosses val="autoZero"/>
        <c:auto val="1"/>
        <c:lblOffset val="100"/>
        <c:noMultiLvlLbl val="0"/>
      </c:catAx>
      <c:valAx>
        <c:axId val="189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95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('[1]สรุปชั้น'!$H$69:$L$69,'[1]สรุปชั้น'!$P$69:$Q$69)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('[1]สรุปชั้น'!$H$101:$L$101,'[1]สรุปชั้น'!$P$101:$Q$101)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17078644"/>
        <c:axId val="19490069"/>
      </c:lineChart>
      <c:catAx>
        <c:axId val="17078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490069"/>
        <c:crosses val="autoZero"/>
        <c:auto val="1"/>
        <c:lblOffset val="100"/>
        <c:noMultiLvlLbl val="0"/>
      </c:catAx>
      <c:valAx>
        <c:axId val="19490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078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('[1]สรุปชั้น'!$H$105:$L$105,'[1]สรุปชั้น'!$P$105:$Q$105)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('[1]สรุปชั้น'!$H$134:$L$134,'[1]สรุปชั้น'!$P$134:$Q$134)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41192894"/>
        <c:axId val="35191727"/>
      </c:lineChart>
      <c:catAx>
        <c:axId val="4119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191727"/>
        <c:crosses val="autoZero"/>
        <c:auto val="1"/>
        <c:lblOffset val="100"/>
        <c:noMultiLvlLbl val="0"/>
      </c:catAx>
      <c:valAx>
        <c:axId val="35191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19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('[1]สรุปชั้น'!$H$141:$L$141,'[1]สรุปชั้น'!$P$141:$Q$141)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('[1]สรุปชั้น'!$H$147:$L$147,'[1]สรุปชั้น'!$P$147:$Q$147)</c:f>
              <c:numCache>
                <c:ptCount val="7"/>
                <c:pt idx="0">
                  <c:v>6.343002448672066</c:v>
                </c:pt>
                <c:pt idx="1">
                  <c:v>19.335091354304012</c:v>
                </c:pt>
                <c:pt idx="2">
                  <c:v>25.023544923714446</c:v>
                </c:pt>
                <c:pt idx="3">
                  <c:v>24.929365228856657</c:v>
                </c:pt>
                <c:pt idx="4">
                  <c:v>23.281220568845356</c:v>
                </c:pt>
                <c:pt idx="5">
                  <c:v>0.6969297419476361</c:v>
                </c:pt>
                <c:pt idx="6">
                  <c:v>0.39084573365982295</c:v>
                </c:pt>
              </c:numCache>
            </c:numRef>
          </c:val>
          <c:smooth val="1"/>
        </c:ser>
        <c:marker val="1"/>
        <c:axId val="48290088"/>
        <c:axId val="31957609"/>
      </c:lineChart>
      <c:catAx>
        <c:axId val="4829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957609"/>
        <c:crosses val="autoZero"/>
        <c:auto val="1"/>
        <c:lblOffset val="100"/>
        <c:noMultiLvlLbl val="0"/>
      </c:catAx>
      <c:valAx>
        <c:axId val="31957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8290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35"/>
          <c:w val="0.871"/>
          <c:h val="0.714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(ชั้น!$H$35:$L$35,ชั้น!$P$35:$Q$35)</c:f>
              <c:numCache/>
            </c:numRef>
          </c:val>
          <c:smooth val="1"/>
        </c:ser>
        <c:marker val="1"/>
        <c:axId val="19183026"/>
        <c:axId val="38429507"/>
      </c:lineChart>
      <c:catAx>
        <c:axId val="19183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8429507"/>
        <c:crosses val="autoZero"/>
        <c:auto val="1"/>
        <c:lblOffset val="100"/>
        <c:noMultiLvlLbl val="0"/>
      </c:catAx>
      <c:valAx>
        <c:axId val="38429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183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2 ปีการศึกษา 2546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5"/>
          <c:w val="0.88125"/>
          <c:h val="0.71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(ชั้น!$H$105:$L$105,ชั้น!$P$105:$Q$105)</c:f>
              <c:numCache/>
            </c:numRef>
          </c:val>
          <c:smooth val="1"/>
        </c:ser>
        <c:marker val="1"/>
        <c:axId val="10321244"/>
        <c:axId val="25782333"/>
      </c:lineChart>
      <c:catAx>
        <c:axId val="103212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782333"/>
        <c:crosses val="autoZero"/>
        <c:auto val="1"/>
        <c:lblOffset val="100"/>
        <c:noMultiLvlLbl val="0"/>
      </c:catAx>
      <c:valAx>
        <c:axId val="2578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032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Relationship Id="rId18" Type="http://schemas.openxmlformats.org/officeDocument/2006/relationships/chart" Target="/xl/charts/chart33.xml" /><Relationship Id="rId19" Type="http://schemas.openxmlformats.org/officeDocument/2006/relationships/chart" Target="/xl/charts/chart34.xml" /><Relationship Id="rId20" Type="http://schemas.openxmlformats.org/officeDocument/2006/relationships/chart" Target="/xl/charts/chart35.xml" /><Relationship Id="rId21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</xdr:row>
      <xdr:rowOff>247650</xdr:rowOff>
    </xdr:from>
    <xdr:to>
      <xdr:col>13</xdr:col>
      <xdr:colOff>209550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52006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183</xdr:row>
      <xdr:rowOff>0</xdr:rowOff>
    </xdr:from>
    <xdr:to>
      <xdr:col>13</xdr:col>
      <xdr:colOff>190500</xdr:colOff>
      <xdr:row>183</xdr:row>
      <xdr:rowOff>0</xdr:rowOff>
    </xdr:to>
    <xdr:sp>
      <xdr:nvSpPr>
        <xdr:cNvPr id="3" name="Line 3"/>
        <xdr:cNvSpPr>
          <a:spLocks/>
        </xdr:cNvSpPr>
      </xdr:nvSpPr>
      <xdr:spPr>
        <a:xfrm>
          <a:off x="5181600" y="5125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183</xdr:row>
      <xdr:rowOff>0</xdr:rowOff>
    </xdr:from>
    <xdr:to>
      <xdr:col>13</xdr:col>
      <xdr:colOff>190500</xdr:colOff>
      <xdr:row>183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5125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183</xdr:row>
      <xdr:rowOff>0</xdr:rowOff>
    </xdr:from>
    <xdr:to>
      <xdr:col>13</xdr:col>
      <xdr:colOff>190500</xdr:colOff>
      <xdr:row>183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5125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183</xdr:row>
      <xdr:rowOff>0</xdr:rowOff>
    </xdr:from>
    <xdr:to>
      <xdr:col>13</xdr:col>
      <xdr:colOff>190500</xdr:colOff>
      <xdr:row>183</xdr:row>
      <xdr:rowOff>0</xdr:rowOff>
    </xdr:to>
    <xdr:sp>
      <xdr:nvSpPr>
        <xdr:cNvPr id="6" name="Line 6"/>
        <xdr:cNvSpPr>
          <a:spLocks/>
        </xdr:cNvSpPr>
      </xdr:nvSpPr>
      <xdr:spPr>
        <a:xfrm>
          <a:off x="5181600" y="5125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353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</xdr:row>
      <xdr:rowOff>276225</xdr:rowOff>
    </xdr:from>
    <xdr:to>
      <xdr:col>17</xdr:col>
      <xdr:colOff>0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6353175" y="571500"/>
        <a:ext cx="0" cy="782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graphicFrame>
      <xdr:nvGraphicFramePr>
        <xdr:cNvPr id="9" name="Chart 9"/>
        <xdr:cNvGraphicFramePr/>
      </xdr:nvGraphicFramePr>
      <xdr:xfrm>
        <a:off x="6353175" y="512540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graphicFrame>
      <xdr:nvGraphicFramePr>
        <xdr:cNvPr id="10" name="Chart 10"/>
        <xdr:cNvGraphicFramePr/>
      </xdr:nvGraphicFramePr>
      <xdr:xfrm>
        <a:off x="6353175" y="512540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graphicFrame>
      <xdr:nvGraphicFramePr>
        <xdr:cNvPr id="11" name="Chart 11"/>
        <xdr:cNvGraphicFramePr/>
      </xdr:nvGraphicFramePr>
      <xdr:xfrm>
        <a:off x="6353175" y="512540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graphicFrame>
      <xdr:nvGraphicFramePr>
        <xdr:cNvPr id="12" name="Chart 12"/>
        <xdr:cNvGraphicFramePr/>
      </xdr:nvGraphicFramePr>
      <xdr:xfrm>
        <a:off x="6353175" y="512540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183</xdr:row>
      <xdr:rowOff>0</xdr:rowOff>
    </xdr:from>
    <xdr:to>
      <xdr:col>13</xdr:col>
      <xdr:colOff>190500</xdr:colOff>
      <xdr:row>183</xdr:row>
      <xdr:rowOff>0</xdr:rowOff>
    </xdr:to>
    <xdr:sp>
      <xdr:nvSpPr>
        <xdr:cNvPr id="13" name="Line 13"/>
        <xdr:cNvSpPr>
          <a:spLocks/>
        </xdr:cNvSpPr>
      </xdr:nvSpPr>
      <xdr:spPr>
        <a:xfrm>
          <a:off x="5181600" y="5125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183</xdr:row>
      <xdr:rowOff>0</xdr:rowOff>
    </xdr:from>
    <xdr:to>
      <xdr:col>17</xdr:col>
      <xdr:colOff>0</xdr:colOff>
      <xdr:row>183</xdr:row>
      <xdr:rowOff>0</xdr:rowOff>
    </xdr:to>
    <xdr:graphicFrame>
      <xdr:nvGraphicFramePr>
        <xdr:cNvPr id="14" name="Chart 14"/>
        <xdr:cNvGraphicFramePr/>
      </xdr:nvGraphicFramePr>
      <xdr:xfrm>
        <a:off x="6353175" y="512540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133350</xdr:colOff>
      <xdr:row>37</xdr:row>
      <xdr:rowOff>247650</xdr:rowOff>
    </xdr:from>
    <xdr:to>
      <xdr:col>13</xdr:col>
      <xdr:colOff>209550</xdr:colOff>
      <xdr:row>37</xdr:row>
      <xdr:rowOff>247650</xdr:rowOff>
    </xdr:to>
    <xdr:sp>
      <xdr:nvSpPr>
        <xdr:cNvPr id="15" name="Line 16"/>
        <xdr:cNvSpPr>
          <a:spLocks/>
        </xdr:cNvSpPr>
      </xdr:nvSpPr>
      <xdr:spPr>
        <a:xfrm>
          <a:off x="5200650" y="105918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72</xdr:row>
      <xdr:rowOff>247650</xdr:rowOff>
    </xdr:from>
    <xdr:to>
      <xdr:col>13</xdr:col>
      <xdr:colOff>209550</xdr:colOff>
      <xdr:row>72</xdr:row>
      <xdr:rowOff>247650</xdr:rowOff>
    </xdr:to>
    <xdr:sp>
      <xdr:nvSpPr>
        <xdr:cNvPr id="16" name="Line 17"/>
        <xdr:cNvSpPr>
          <a:spLocks/>
        </xdr:cNvSpPr>
      </xdr:nvSpPr>
      <xdr:spPr>
        <a:xfrm>
          <a:off x="5200650" y="20431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107</xdr:row>
      <xdr:rowOff>247650</xdr:rowOff>
    </xdr:from>
    <xdr:to>
      <xdr:col>13</xdr:col>
      <xdr:colOff>219075</xdr:colOff>
      <xdr:row>107</xdr:row>
      <xdr:rowOff>247650</xdr:rowOff>
    </xdr:to>
    <xdr:sp>
      <xdr:nvSpPr>
        <xdr:cNvPr id="17" name="Line 18"/>
        <xdr:cNvSpPr>
          <a:spLocks/>
        </xdr:cNvSpPr>
      </xdr:nvSpPr>
      <xdr:spPr>
        <a:xfrm>
          <a:off x="5210175" y="30270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139</xdr:row>
      <xdr:rowOff>247650</xdr:rowOff>
    </xdr:from>
    <xdr:to>
      <xdr:col>13</xdr:col>
      <xdr:colOff>209550</xdr:colOff>
      <xdr:row>139</xdr:row>
      <xdr:rowOff>247650</xdr:rowOff>
    </xdr:to>
    <xdr:sp>
      <xdr:nvSpPr>
        <xdr:cNvPr id="18" name="Line 19"/>
        <xdr:cNvSpPr>
          <a:spLocks/>
        </xdr:cNvSpPr>
      </xdr:nvSpPr>
      <xdr:spPr>
        <a:xfrm>
          <a:off x="5200650" y="39290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173</xdr:row>
      <xdr:rowOff>247650</xdr:rowOff>
    </xdr:from>
    <xdr:to>
      <xdr:col>13</xdr:col>
      <xdr:colOff>219075</xdr:colOff>
      <xdr:row>173</xdr:row>
      <xdr:rowOff>247650</xdr:rowOff>
    </xdr:to>
    <xdr:sp>
      <xdr:nvSpPr>
        <xdr:cNvPr id="19" name="Line 20"/>
        <xdr:cNvSpPr>
          <a:spLocks/>
        </xdr:cNvSpPr>
      </xdr:nvSpPr>
      <xdr:spPr>
        <a:xfrm>
          <a:off x="5210175" y="48815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27</xdr:col>
      <xdr:colOff>581025</xdr:colOff>
      <xdr:row>26</xdr:row>
      <xdr:rowOff>19050</xdr:rowOff>
    </xdr:to>
    <xdr:graphicFrame>
      <xdr:nvGraphicFramePr>
        <xdr:cNvPr id="20" name="Chart 21"/>
        <xdr:cNvGraphicFramePr/>
      </xdr:nvGraphicFramePr>
      <xdr:xfrm>
        <a:off x="6505575" y="571500"/>
        <a:ext cx="6067425" cy="6734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72</xdr:row>
      <xdr:rowOff>0</xdr:rowOff>
    </xdr:from>
    <xdr:to>
      <xdr:col>27</xdr:col>
      <xdr:colOff>600075</xdr:colOff>
      <xdr:row>95</xdr:row>
      <xdr:rowOff>114300</xdr:rowOff>
    </xdr:to>
    <xdr:graphicFrame>
      <xdr:nvGraphicFramePr>
        <xdr:cNvPr id="21" name="Chart 23"/>
        <xdr:cNvGraphicFramePr/>
      </xdr:nvGraphicFramePr>
      <xdr:xfrm>
        <a:off x="6505575" y="20183475"/>
        <a:ext cx="6086475" cy="6619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107</xdr:row>
      <xdr:rowOff>0</xdr:rowOff>
    </xdr:from>
    <xdr:to>
      <xdr:col>27</xdr:col>
      <xdr:colOff>561975</xdr:colOff>
      <xdr:row>129</xdr:row>
      <xdr:rowOff>0</xdr:rowOff>
    </xdr:to>
    <xdr:graphicFrame>
      <xdr:nvGraphicFramePr>
        <xdr:cNvPr id="22" name="Chart 24"/>
        <xdr:cNvGraphicFramePr/>
      </xdr:nvGraphicFramePr>
      <xdr:xfrm>
        <a:off x="6505575" y="30022800"/>
        <a:ext cx="6048375" cy="6238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139</xdr:row>
      <xdr:rowOff>0</xdr:rowOff>
    </xdr:from>
    <xdr:to>
      <xdr:col>28</xdr:col>
      <xdr:colOff>9525</xdr:colOff>
      <xdr:row>163</xdr:row>
      <xdr:rowOff>0</xdr:rowOff>
    </xdr:to>
    <xdr:graphicFrame>
      <xdr:nvGraphicFramePr>
        <xdr:cNvPr id="23" name="Chart 25"/>
        <xdr:cNvGraphicFramePr/>
      </xdr:nvGraphicFramePr>
      <xdr:xfrm>
        <a:off x="6505575" y="39042975"/>
        <a:ext cx="6105525" cy="674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173</xdr:row>
      <xdr:rowOff>0</xdr:rowOff>
    </xdr:from>
    <xdr:to>
      <xdr:col>27</xdr:col>
      <xdr:colOff>552450</xdr:colOff>
      <xdr:row>195</xdr:row>
      <xdr:rowOff>114300</xdr:rowOff>
    </xdr:to>
    <xdr:graphicFrame>
      <xdr:nvGraphicFramePr>
        <xdr:cNvPr id="24" name="Chart 26"/>
        <xdr:cNvGraphicFramePr/>
      </xdr:nvGraphicFramePr>
      <xdr:xfrm>
        <a:off x="6505575" y="48567975"/>
        <a:ext cx="6038850" cy="5772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37</xdr:row>
      <xdr:rowOff>0</xdr:rowOff>
    </xdr:from>
    <xdr:to>
      <xdr:col>27</xdr:col>
      <xdr:colOff>590550</xdr:colOff>
      <xdr:row>58</xdr:row>
      <xdr:rowOff>0</xdr:rowOff>
    </xdr:to>
    <xdr:graphicFrame>
      <xdr:nvGraphicFramePr>
        <xdr:cNvPr id="25" name="Chart 27"/>
        <xdr:cNvGraphicFramePr/>
      </xdr:nvGraphicFramePr>
      <xdr:xfrm>
        <a:off x="6505575" y="10344150"/>
        <a:ext cx="6076950" cy="5953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24</xdr:row>
      <xdr:rowOff>0</xdr:rowOff>
    </xdr:from>
    <xdr:to>
      <xdr:col>13</xdr:col>
      <xdr:colOff>209550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5562600" y="6800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6819900" y="2657475"/>
        <a:ext cx="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2</xdr:row>
      <xdr:rowOff>266700</xdr:rowOff>
    </xdr:from>
    <xdr:to>
      <xdr:col>13</xdr:col>
      <xdr:colOff>238125</xdr:colOff>
      <xdr:row>2</xdr:row>
      <xdr:rowOff>266700</xdr:rowOff>
    </xdr:to>
    <xdr:sp>
      <xdr:nvSpPr>
        <xdr:cNvPr id="3" name="Line 3"/>
        <xdr:cNvSpPr>
          <a:spLocks/>
        </xdr:cNvSpPr>
      </xdr:nvSpPr>
      <xdr:spPr>
        <a:xfrm>
          <a:off x="5591175" y="857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32</xdr:row>
      <xdr:rowOff>19050</xdr:rowOff>
    </xdr:to>
    <xdr:graphicFrame>
      <xdr:nvGraphicFramePr>
        <xdr:cNvPr id="4" name="Chart 4"/>
        <xdr:cNvGraphicFramePr/>
      </xdr:nvGraphicFramePr>
      <xdr:xfrm>
        <a:off x="6819900" y="590550"/>
        <a:ext cx="0" cy="843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</xdr:row>
      <xdr:rowOff>247650</xdr:rowOff>
    </xdr:from>
    <xdr:to>
      <xdr:col>13</xdr:col>
      <xdr:colOff>209550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52006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163</xdr:row>
      <xdr:rowOff>0</xdr:rowOff>
    </xdr:from>
    <xdr:to>
      <xdr:col>13</xdr:col>
      <xdr:colOff>190500</xdr:colOff>
      <xdr:row>163</xdr:row>
      <xdr:rowOff>0</xdr:rowOff>
    </xdr:to>
    <xdr:sp>
      <xdr:nvSpPr>
        <xdr:cNvPr id="3" name="Line 3"/>
        <xdr:cNvSpPr>
          <a:spLocks/>
        </xdr:cNvSpPr>
      </xdr:nvSpPr>
      <xdr:spPr>
        <a:xfrm>
          <a:off x="5181600" y="4565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163</xdr:row>
      <xdr:rowOff>0</xdr:rowOff>
    </xdr:from>
    <xdr:to>
      <xdr:col>13</xdr:col>
      <xdr:colOff>190500</xdr:colOff>
      <xdr:row>163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4565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163</xdr:row>
      <xdr:rowOff>0</xdr:rowOff>
    </xdr:from>
    <xdr:to>
      <xdr:col>13</xdr:col>
      <xdr:colOff>190500</xdr:colOff>
      <xdr:row>163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4565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163</xdr:row>
      <xdr:rowOff>0</xdr:rowOff>
    </xdr:from>
    <xdr:to>
      <xdr:col>13</xdr:col>
      <xdr:colOff>190500</xdr:colOff>
      <xdr:row>163</xdr:row>
      <xdr:rowOff>0</xdr:rowOff>
    </xdr:to>
    <xdr:sp>
      <xdr:nvSpPr>
        <xdr:cNvPr id="6" name="Line 6"/>
        <xdr:cNvSpPr>
          <a:spLocks/>
        </xdr:cNvSpPr>
      </xdr:nvSpPr>
      <xdr:spPr>
        <a:xfrm>
          <a:off x="5181600" y="4565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3436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</xdr:row>
      <xdr:rowOff>276225</xdr:rowOff>
    </xdr:from>
    <xdr:to>
      <xdr:col>17</xdr:col>
      <xdr:colOff>0</xdr:colOff>
      <xdr:row>37</xdr:row>
      <xdr:rowOff>0</xdr:rowOff>
    </xdr:to>
    <xdr:graphicFrame>
      <xdr:nvGraphicFramePr>
        <xdr:cNvPr id="8" name="Chart 8"/>
        <xdr:cNvGraphicFramePr/>
      </xdr:nvGraphicFramePr>
      <xdr:xfrm>
        <a:off x="6343650" y="571500"/>
        <a:ext cx="0" cy="985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graphicFrame>
      <xdr:nvGraphicFramePr>
        <xdr:cNvPr id="9" name="Chart 9"/>
        <xdr:cNvGraphicFramePr/>
      </xdr:nvGraphicFramePr>
      <xdr:xfrm>
        <a:off x="6343650" y="456533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graphicFrame>
      <xdr:nvGraphicFramePr>
        <xdr:cNvPr id="10" name="Chart 10"/>
        <xdr:cNvGraphicFramePr/>
      </xdr:nvGraphicFramePr>
      <xdr:xfrm>
        <a:off x="6343650" y="456533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graphicFrame>
      <xdr:nvGraphicFramePr>
        <xdr:cNvPr id="11" name="Chart 11"/>
        <xdr:cNvGraphicFramePr/>
      </xdr:nvGraphicFramePr>
      <xdr:xfrm>
        <a:off x="6343650" y="456533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graphicFrame>
      <xdr:nvGraphicFramePr>
        <xdr:cNvPr id="12" name="Chart 12"/>
        <xdr:cNvGraphicFramePr/>
      </xdr:nvGraphicFramePr>
      <xdr:xfrm>
        <a:off x="6343650" y="456533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163</xdr:row>
      <xdr:rowOff>0</xdr:rowOff>
    </xdr:from>
    <xdr:to>
      <xdr:col>13</xdr:col>
      <xdr:colOff>190500</xdr:colOff>
      <xdr:row>163</xdr:row>
      <xdr:rowOff>0</xdr:rowOff>
    </xdr:to>
    <xdr:sp>
      <xdr:nvSpPr>
        <xdr:cNvPr id="13" name="Line 13"/>
        <xdr:cNvSpPr>
          <a:spLocks/>
        </xdr:cNvSpPr>
      </xdr:nvSpPr>
      <xdr:spPr>
        <a:xfrm>
          <a:off x="5181600" y="45653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163</xdr:row>
      <xdr:rowOff>0</xdr:rowOff>
    </xdr:from>
    <xdr:to>
      <xdr:col>17</xdr:col>
      <xdr:colOff>0</xdr:colOff>
      <xdr:row>163</xdr:row>
      <xdr:rowOff>0</xdr:rowOff>
    </xdr:to>
    <xdr:graphicFrame>
      <xdr:nvGraphicFramePr>
        <xdr:cNvPr id="14" name="Chart 14"/>
        <xdr:cNvGraphicFramePr/>
      </xdr:nvGraphicFramePr>
      <xdr:xfrm>
        <a:off x="6343650" y="456533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133350</xdr:colOff>
      <xdr:row>73</xdr:row>
      <xdr:rowOff>0</xdr:rowOff>
    </xdr:from>
    <xdr:to>
      <xdr:col>13</xdr:col>
      <xdr:colOff>209550</xdr:colOff>
      <xdr:row>73</xdr:row>
      <xdr:rowOff>0</xdr:rowOff>
    </xdr:to>
    <xdr:sp>
      <xdr:nvSpPr>
        <xdr:cNvPr id="15" name="Line 15"/>
        <xdr:cNvSpPr>
          <a:spLocks/>
        </xdr:cNvSpPr>
      </xdr:nvSpPr>
      <xdr:spPr>
        <a:xfrm>
          <a:off x="5200650" y="20478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61</xdr:row>
      <xdr:rowOff>0</xdr:rowOff>
    </xdr:from>
    <xdr:to>
      <xdr:col>13</xdr:col>
      <xdr:colOff>209550</xdr:colOff>
      <xdr:row>61</xdr:row>
      <xdr:rowOff>0</xdr:rowOff>
    </xdr:to>
    <xdr:sp>
      <xdr:nvSpPr>
        <xdr:cNvPr id="16" name="Line 16"/>
        <xdr:cNvSpPr>
          <a:spLocks/>
        </xdr:cNvSpPr>
      </xdr:nvSpPr>
      <xdr:spPr>
        <a:xfrm>
          <a:off x="5200650" y="17059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174</xdr:row>
      <xdr:rowOff>0</xdr:rowOff>
    </xdr:from>
    <xdr:to>
      <xdr:col>13</xdr:col>
      <xdr:colOff>219075</xdr:colOff>
      <xdr:row>174</xdr:row>
      <xdr:rowOff>0</xdr:rowOff>
    </xdr:to>
    <xdr:sp>
      <xdr:nvSpPr>
        <xdr:cNvPr id="17" name="Line 17"/>
        <xdr:cNvSpPr>
          <a:spLocks/>
        </xdr:cNvSpPr>
      </xdr:nvSpPr>
      <xdr:spPr>
        <a:xfrm>
          <a:off x="5210175" y="48796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177</xdr:row>
      <xdr:rowOff>0</xdr:rowOff>
    </xdr:from>
    <xdr:to>
      <xdr:col>13</xdr:col>
      <xdr:colOff>209550</xdr:colOff>
      <xdr:row>177</xdr:row>
      <xdr:rowOff>0</xdr:rowOff>
    </xdr:to>
    <xdr:sp>
      <xdr:nvSpPr>
        <xdr:cNvPr id="18" name="Line 18"/>
        <xdr:cNvSpPr>
          <a:spLocks/>
        </xdr:cNvSpPr>
      </xdr:nvSpPr>
      <xdr:spPr>
        <a:xfrm>
          <a:off x="5200650" y="49625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162</xdr:row>
      <xdr:rowOff>0</xdr:rowOff>
    </xdr:from>
    <xdr:to>
      <xdr:col>13</xdr:col>
      <xdr:colOff>219075</xdr:colOff>
      <xdr:row>162</xdr:row>
      <xdr:rowOff>0</xdr:rowOff>
    </xdr:to>
    <xdr:sp>
      <xdr:nvSpPr>
        <xdr:cNvPr id="19" name="Line 19"/>
        <xdr:cNvSpPr>
          <a:spLocks/>
        </xdr:cNvSpPr>
      </xdr:nvSpPr>
      <xdr:spPr>
        <a:xfrm>
          <a:off x="5210175" y="4537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0</xdr:rowOff>
    </xdr:from>
    <xdr:to>
      <xdr:col>17</xdr:col>
      <xdr:colOff>0</xdr:colOff>
      <xdr:row>33</xdr:row>
      <xdr:rowOff>19050</xdr:rowOff>
    </xdr:to>
    <xdr:graphicFrame>
      <xdr:nvGraphicFramePr>
        <xdr:cNvPr id="20" name="Chart 20"/>
        <xdr:cNvGraphicFramePr/>
      </xdr:nvGraphicFramePr>
      <xdr:xfrm>
        <a:off x="6343650" y="571500"/>
        <a:ext cx="0" cy="8772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0</xdr:colOff>
      <xdr:row>100</xdr:row>
      <xdr:rowOff>114300</xdr:rowOff>
    </xdr:to>
    <xdr:graphicFrame>
      <xdr:nvGraphicFramePr>
        <xdr:cNvPr id="21" name="Chart 21"/>
        <xdr:cNvGraphicFramePr/>
      </xdr:nvGraphicFramePr>
      <xdr:xfrm>
        <a:off x="6343650" y="20478750"/>
        <a:ext cx="0" cy="7677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0</xdr:colOff>
      <xdr:row>118</xdr:row>
      <xdr:rowOff>0</xdr:rowOff>
    </xdr:from>
    <xdr:to>
      <xdr:col>17</xdr:col>
      <xdr:colOff>0</xdr:colOff>
      <xdr:row>145</xdr:row>
      <xdr:rowOff>0</xdr:rowOff>
    </xdr:to>
    <xdr:graphicFrame>
      <xdr:nvGraphicFramePr>
        <xdr:cNvPr id="22" name="Chart 22"/>
        <xdr:cNvGraphicFramePr/>
      </xdr:nvGraphicFramePr>
      <xdr:xfrm>
        <a:off x="6343650" y="33118425"/>
        <a:ext cx="0" cy="7562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147</xdr:row>
      <xdr:rowOff>0</xdr:rowOff>
    </xdr:from>
    <xdr:to>
      <xdr:col>17</xdr:col>
      <xdr:colOff>0</xdr:colOff>
      <xdr:row>174</xdr:row>
      <xdr:rowOff>0</xdr:rowOff>
    </xdr:to>
    <xdr:graphicFrame>
      <xdr:nvGraphicFramePr>
        <xdr:cNvPr id="23" name="Chart 23"/>
        <xdr:cNvGraphicFramePr/>
      </xdr:nvGraphicFramePr>
      <xdr:xfrm>
        <a:off x="6343650" y="41233725"/>
        <a:ext cx="0" cy="7562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17</xdr:col>
      <xdr:colOff>0</xdr:colOff>
      <xdr:row>180</xdr:row>
      <xdr:rowOff>0</xdr:rowOff>
    </xdr:from>
    <xdr:to>
      <xdr:col>17</xdr:col>
      <xdr:colOff>0</xdr:colOff>
      <xdr:row>204</xdr:row>
      <xdr:rowOff>114300</xdr:rowOff>
    </xdr:to>
    <xdr:graphicFrame>
      <xdr:nvGraphicFramePr>
        <xdr:cNvPr id="24" name="Chart 24"/>
        <xdr:cNvGraphicFramePr/>
      </xdr:nvGraphicFramePr>
      <xdr:xfrm>
        <a:off x="6343650" y="50453925"/>
        <a:ext cx="0" cy="6362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40</xdr:row>
      <xdr:rowOff>0</xdr:rowOff>
    </xdr:from>
    <xdr:to>
      <xdr:col>17</xdr:col>
      <xdr:colOff>0</xdr:colOff>
      <xdr:row>58</xdr:row>
      <xdr:rowOff>0</xdr:rowOff>
    </xdr:to>
    <xdr:graphicFrame>
      <xdr:nvGraphicFramePr>
        <xdr:cNvPr id="25" name="Chart 25"/>
        <xdr:cNvGraphicFramePr/>
      </xdr:nvGraphicFramePr>
      <xdr:xfrm>
        <a:off x="6343650" y="11258550"/>
        <a:ext cx="0" cy="4972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13</xdr:col>
      <xdr:colOff>133350</xdr:colOff>
      <xdr:row>25</xdr:row>
      <xdr:rowOff>247650</xdr:rowOff>
    </xdr:from>
    <xdr:to>
      <xdr:col>13</xdr:col>
      <xdr:colOff>209550</xdr:colOff>
      <xdr:row>25</xdr:row>
      <xdr:rowOff>247650</xdr:rowOff>
    </xdr:to>
    <xdr:sp>
      <xdr:nvSpPr>
        <xdr:cNvPr id="26" name="Line 26"/>
        <xdr:cNvSpPr>
          <a:spLocks/>
        </xdr:cNvSpPr>
      </xdr:nvSpPr>
      <xdr:spPr>
        <a:xfrm>
          <a:off x="5200650" y="7277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69</xdr:row>
      <xdr:rowOff>247650</xdr:rowOff>
    </xdr:from>
    <xdr:to>
      <xdr:col>13</xdr:col>
      <xdr:colOff>209550</xdr:colOff>
      <xdr:row>69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5200650" y="195357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91</xdr:row>
      <xdr:rowOff>247650</xdr:rowOff>
    </xdr:from>
    <xdr:to>
      <xdr:col>13</xdr:col>
      <xdr:colOff>209550</xdr:colOff>
      <xdr:row>91</xdr:row>
      <xdr:rowOff>247650</xdr:rowOff>
    </xdr:to>
    <xdr:sp>
      <xdr:nvSpPr>
        <xdr:cNvPr id="28" name="Line 28"/>
        <xdr:cNvSpPr>
          <a:spLocks/>
        </xdr:cNvSpPr>
      </xdr:nvSpPr>
      <xdr:spPr>
        <a:xfrm>
          <a:off x="5200650" y="25717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115</xdr:row>
      <xdr:rowOff>247650</xdr:rowOff>
    </xdr:from>
    <xdr:to>
      <xdr:col>13</xdr:col>
      <xdr:colOff>209550</xdr:colOff>
      <xdr:row>115</xdr:row>
      <xdr:rowOff>247650</xdr:rowOff>
    </xdr:to>
    <xdr:sp>
      <xdr:nvSpPr>
        <xdr:cNvPr id="29" name="Line 29"/>
        <xdr:cNvSpPr>
          <a:spLocks/>
        </xdr:cNvSpPr>
      </xdr:nvSpPr>
      <xdr:spPr>
        <a:xfrm>
          <a:off x="5200650" y="32451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139</xdr:row>
      <xdr:rowOff>247650</xdr:rowOff>
    </xdr:from>
    <xdr:to>
      <xdr:col>13</xdr:col>
      <xdr:colOff>209550</xdr:colOff>
      <xdr:row>139</xdr:row>
      <xdr:rowOff>247650</xdr:rowOff>
    </xdr:to>
    <xdr:sp>
      <xdr:nvSpPr>
        <xdr:cNvPr id="30" name="Line 30"/>
        <xdr:cNvSpPr>
          <a:spLocks/>
        </xdr:cNvSpPr>
      </xdr:nvSpPr>
      <xdr:spPr>
        <a:xfrm>
          <a:off x="5200650" y="39185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168</xdr:row>
      <xdr:rowOff>247650</xdr:rowOff>
    </xdr:from>
    <xdr:to>
      <xdr:col>13</xdr:col>
      <xdr:colOff>209550</xdr:colOff>
      <xdr:row>168</xdr:row>
      <xdr:rowOff>247650</xdr:rowOff>
    </xdr:to>
    <xdr:sp>
      <xdr:nvSpPr>
        <xdr:cNvPr id="31" name="Line 31"/>
        <xdr:cNvSpPr>
          <a:spLocks/>
        </xdr:cNvSpPr>
      </xdr:nvSpPr>
      <xdr:spPr>
        <a:xfrm>
          <a:off x="5200650" y="47301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194</xdr:row>
      <xdr:rowOff>247650</xdr:rowOff>
    </xdr:from>
    <xdr:to>
      <xdr:col>13</xdr:col>
      <xdr:colOff>209550</xdr:colOff>
      <xdr:row>194</xdr:row>
      <xdr:rowOff>247650</xdr:rowOff>
    </xdr:to>
    <xdr:sp>
      <xdr:nvSpPr>
        <xdr:cNvPr id="32" name="Line 32"/>
        <xdr:cNvSpPr>
          <a:spLocks/>
        </xdr:cNvSpPr>
      </xdr:nvSpPr>
      <xdr:spPr>
        <a:xfrm>
          <a:off x="5200650" y="54330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27</xdr:col>
      <xdr:colOff>590550</xdr:colOff>
      <xdr:row>21</xdr:row>
      <xdr:rowOff>257175</xdr:rowOff>
    </xdr:to>
    <xdr:graphicFrame>
      <xdr:nvGraphicFramePr>
        <xdr:cNvPr id="33" name="Chart 33"/>
        <xdr:cNvGraphicFramePr/>
      </xdr:nvGraphicFramePr>
      <xdr:xfrm>
        <a:off x="6534150" y="571500"/>
        <a:ext cx="6076950" cy="55911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27</xdr:col>
      <xdr:colOff>600075</xdr:colOff>
      <xdr:row>44</xdr:row>
      <xdr:rowOff>266700</xdr:rowOff>
    </xdr:to>
    <xdr:graphicFrame>
      <xdr:nvGraphicFramePr>
        <xdr:cNvPr id="34" name="Chart 34"/>
        <xdr:cNvGraphicFramePr/>
      </xdr:nvGraphicFramePr>
      <xdr:xfrm>
        <a:off x="6534150" y="7029450"/>
        <a:ext cx="6086475" cy="5600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0</xdr:colOff>
      <xdr:row>68</xdr:row>
      <xdr:rowOff>257175</xdr:rowOff>
    </xdr:from>
    <xdr:to>
      <xdr:col>27</xdr:col>
      <xdr:colOff>561975</xdr:colOff>
      <xdr:row>88</xdr:row>
      <xdr:rowOff>190500</xdr:rowOff>
    </xdr:to>
    <xdr:graphicFrame>
      <xdr:nvGraphicFramePr>
        <xdr:cNvPr id="35" name="Chart 35"/>
        <xdr:cNvGraphicFramePr/>
      </xdr:nvGraphicFramePr>
      <xdr:xfrm>
        <a:off x="6534150" y="19269075"/>
        <a:ext cx="6048375" cy="5543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18</xdr:col>
      <xdr:colOff>0</xdr:colOff>
      <xdr:row>91</xdr:row>
      <xdr:rowOff>0</xdr:rowOff>
    </xdr:from>
    <xdr:to>
      <xdr:col>27</xdr:col>
      <xdr:colOff>571500</xdr:colOff>
      <xdr:row>112</xdr:row>
      <xdr:rowOff>0</xdr:rowOff>
    </xdr:to>
    <xdr:graphicFrame>
      <xdr:nvGraphicFramePr>
        <xdr:cNvPr id="36" name="Chart 36"/>
        <xdr:cNvGraphicFramePr/>
      </xdr:nvGraphicFramePr>
      <xdr:xfrm>
        <a:off x="6534150" y="25469850"/>
        <a:ext cx="6057900" cy="5886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18</xdr:col>
      <xdr:colOff>0</xdr:colOff>
      <xdr:row>115</xdr:row>
      <xdr:rowOff>0</xdr:rowOff>
    </xdr:from>
    <xdr:to>
      <xdr:col>27</xdr:col>
      <xdr:colOff>552450</xdr:colOff>
      <xdr:row>135</xdr:row>
      <xdr:rowOff>266700</xdr:rowOff>
    </xdr:to>
    <xdr:graphicFrame>
      <xdr:nvGraphicFramePr>
        <xdr:cNvPr id="37" name="Chart 37"/>
        <xdr:cNvGraphicFramePr/>
      </xdr:nvGraphicFramePr>
      <xdr:xfrm>
        <a:off x="6534150" y="32204025"/>
        <a:ext cx="6038850" cy="58769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139</xdr:row>
      <xdr:rowOff>0</xdr:rowOff>
    </xdr:from>
    <xdr:to>
      <xdr:col>27</xdr:col>
      <xdr:colOff>590550</xdr:colOff>
      <xdr:row>160</xdr:row>
      <xdr:rowOff>0</xdr:rowOff>
    </xdr:to>
    <xdr:graphicFrame>
      <xdr:nvGraphicFramePr>
        <xdr:cNvPr id="38" name="Chart 38"/>
        <xdr:cNvGraphicFramePr/>
      </xdr:nvGraphicFramePr>
      <xdr:xfrm>
        <a:off x="6534150" y="38938200"/>
        <a:ext cx="6076950" cy="5886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168</xdr:row>
      <xdr:rowOff>0</xdr:rowOff>
    </xdr:from>
    <xdr:to>
      <xdr:col>27</xdr:col>
      <xdr:colOff>542925</xdr:colOff>
      <xdr:row>189</xdr:row>
      <xdr:rowOff>266700</xdr:rowOff>
    </xdr:to>
    <xdr:graphicFrame>
      <xdr:nvGraphicFramePr>
        <xdr:cNvPr id="39" name="Chart 39"/>
        <xdr:cNvGraphicFramePr/>
      </xdr:nvGraphicFramePr>
      <xdr:xfrm>
        <a:off x="6534150" y="47053500"/>
        <a:ext cx="6029325" cy="5895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194</xdr:row>
      <xdr:rowOff>0</xdr:rowOff>
    </xdr:from>
    <xdr:to>
      <xdr:col>27</xdr:col>
      <xdr:colOff>581025</xdr:colOff>
      <xdr:row>216</xdr:row>
      <xdr:rowOff>257175</xdr:rowOff>
    </xdr:to>
    <xdr:graphicFrame>
      <xdr:nvGraphicFramePr>
        <xdr:cNvPr id="40" name="Chart 40"/>
        <xdr:cNvGraphicFramePr/>
      </xdr:nvGraphicFramePr>
      <xdr:xfrm>
        <a:off x="6534150" y="54082950"/>
        <a:ext cx="6067425" cy="5905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2;&#3621;&#3585;&#3634;&#3619;&#3648;&#3619;&#3637;&#3618;&#3609;1_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วิชา"/>
      <sheetName val="สรุปชั้น"/>
      <sheetName val="ม.4"/>
      <sheetName val="สรุปหมวด"/>
    </sheetNames>
    <sheetDataSet>
      <sheetData sheetId="1">
        <row r="4">
          <cell r="H4">
            <v>0</v>
          </cell>
          <cell r="I4">
            <v>1</v>
          </cell>
          <cell r="J4">
            <v>2</v>
          </cell>
          <cell r="K4">
            <v>3</v>
          </cell>
          <cell r="L4">
            <v>4</v>
          </cell>
          <cell r="P4" t="str">
            <v>ร</v>
          </cell>
          <cell r="Q4" t="str">
            <v>มส</v>
          </cell>
        </row>
        <row r="32">
          <cell r="H32">
            <v>6.939214631522324</v>
          </cell>
          <cell r="I32">
            <v>21.40935987089833</v>
          </cell>
          <cell r="J32">
            <v>22.686928456159226</v>
          </cell>
          <cell r="K32">
            <v>24.15277030661646</v>
          </cell>
          <cell r="L32">
            <v>24.031737493275955</v>
          </cell>
          <cell r="P32">
            <v>0.6186121570736955</v>
          </cell>
          <cell r="Q32">
            <v>0.16137708445400753</v>
          </cell>
        </row>
        <row r="36">
          <cell r="H36">
            <v>0</v>
          </cell>
          <cell r="I36">
            <v>1</v>
          </cell>
          <cell r="J36">
            <v>2</v>
          </cell>
          <cell r="K36">
            <v>3</v>
          </cell>
          <cell r="L36">
            <v>4</v>
          </cell>
          <cell r="P36" t="str">
            <v>ร</v>
          </cell>
          <cell r="Q36" t="str">
            <v>มส</v>
          </cell>
        </row>
        <row r="61">
          <cell r="H61">
            <v>4.898485336770867</v>
          </cell>
          <cell r="I61">
            <v>20.33515952304222</v>
          </cell>
          <cell r="J61">
            <v>24.766355140186917</v>
          </cell>
          <cell r="K61">
            <v>21.737028681920723</v>
          </cell>
          <cell r="L61">
            <v>26.877215597808572</v>
          </cell>
          <cell r="P61">
            <v>0.8862391234289397</v>
          </cell>
          <cell r="Q61">
            <v>0.499516596841766</v>
          </cell>
        </row>
        <row r="69">
          <cell r="H69">
            <v>0</v>
          </cell>
          <cell r="I69">
            <v>1</v>
          </cell>
          <cell r="J69">
            <v>2</v>
          </cell>
          <cell r="K69">
            <v>3</v>
          </cell>
          <cell r="L69">
            <v>4</v>
          </cell>
          <cell r="P69" t="str">
            <v>ร</v>
          </cell>
          <cell r="Q69" t="str">
            <v>มส</v>
          </cell>
        </row>
        <row r="101">
          <cell r="H101">
            <v>6.688624271598682</v>
          </cell>
          <cell r="I101">
            <v>16.772232074993667</v>
          </cell>
          <cell r="J101">
            <v>29.313402584241196</v>
          </cell>
          <cell r="K101">
            <v>28.147960476311123</v>
          </cell>
          <cell r="L101">
            <v>17.93767418292374</v>
          </cell>
          <cell r="P101">
            <v>0.709399543957436</v>
          </cell>
          <cell r="Q101">
            <v>0.4307068659741576</v>
          </cell>
        </row>
        <row r="105">
          <cell r="H105">
            <v>0</v>
          </cell>
          <cell r="I105">
            <v>1</v>
          </cell>
          <cell r="J105">
            <v>2</v>
          </cell>
          <cell r="K105">
            <v>3</v>
          </cell>
          <cell r="L105">
            <v>4</v>
          </cell>
          <cell r="P105" t="str">
            <v>ร</v>
          </cell>
          <cell r="Q105" t="str">
            <v>มส</v>
          </cell>
        </row>
        <row r="134">
          <cell r="H134">
            <v>7.211406635590897</v>
          </cell>
          <cell r="I134">
            <v>16.17768028516589</v>
          </cell>
          <cell r="J134">
            <v>25.582670688236906</v>
          </cell>
          <cell r="K134">
            <v>28.461749383054567</v>
          </cell>
          <cell r="L134">
            <v>21.414861530024677</v>
          </cell>
          <cell r="P134">
            <v>0.5209761447765286</v>
          </cell>
          <cell r="Q134">
            <v>0.6306553331505347</v>
          </cell>
        </row>
        <row r="141">
          <cell r="H141">
            <v>0</v>
          </cell>
          <cell r="I141">
            <v>1</v>
          </cell>
          <cell r="J141">
            <v>2</v>
          </cell>
          <cell r="K141">
            <v>3</v>
          </cell>
          <cell r="L141">
            <v>4</v>
          </cell>
          <cell r="P141" t="str">
            <v>ร</v>
          </cell>
          <cell r="Q141" t="str">
            <v>มส</v>
          </cell>
        </row>
        <row r="147">
          <cell r="H147">
            <v>6.343002448672066</v>
          </cell>
          <cell r="I147">
            <v>19.335091354304012</v>
          </cell>
          <cell r="J147">
            <v>25.023544923714446</v>
          </cell>
          <cell r="K147">
            <v>24.929365228856657</v>
          </cell>
          <cell r="L147">
            <v>23.281220568845356</v>
          </cell>
          <cell r="P147">
            <v>0.6969297419476361</v>
          </cell>
          <cell r="Q147">
            <v>0.39084573365982295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view="pageBreakPreview" zoomScaleSheetLayoutView="100" workbookViewId="0" topLeftCell="A1">
      <selection activeCell="O1" sqref="O1"/>
    </sheetView>
  </sheetViews>
  <sheetFormatPr defaultColWidth="9.140625" defaultRowHeight="21.75"/>
  <cols>
    <col min="1" max="1" width="8.140625" style="18" customWidth="1"/>
    <col min="2" max="2" width="23.7109375" style="18" customWidth="1"/>
    <col min="3" max="3" width="4.140625" style="2" hidden="1" customWidth="1"/>
    <col min="4" max="4" width="3.140625" style="1" hidden="1" customWidth="1"/>
    <col min="5" max="5" width="4.00390625" style="1" hidden="1" customWidth="1"/>
    <col min="6" max="6" width="6.00390625" style="0" hidden="1" customWidth="1"/>
    <col min="7" max="7" width="8.57421875" style="7" customWidth="1"/>
    <col min="8" max="8" width="5.8515625" style="1" bestFit="1" customWidth="1"/>
    <col min="9" max="9" width="5.57421875" style="1" customWidth="1"/>
    <col min="10" max="12" width="5.421875" style="1" bestFit="1" customWidth="1"/>
    <col min="13" max="13" width="7.8515625" style="1" customWidth="1"/>
    <col min="14" max="15" width="5.7109375" style="16" customWidth="1"/>
    <col min="16" max="16" width="3.7109375" style="1" customWidth="1"/>
    <col min="17" max="17" width="4.140625" style="1" customWidth="1"/>
    <col min="18" max="18" width="2.28125" style="9" customWidth="1"/>
  </cols>
  <sheetData>
    <row r="1" spans="2:17" ht="23.25">
      <c r="B1" s="19" t="s">
        <v>92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ht="21.75">
      <c r="B2" s="17" t="s">
        <v>151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8.5" customHeight="1">
      <c r="A3" s="46" t="s">
        <v>0</v>
      </c>
      <c r="B3" s="46" t="s">
        <v>7</v>
      </c>
      <c r="C3" s="3" t="s">
        <v>8</v>
      </c>
      <c r="D3" s="4" t="s">
        <v>9</v>
      </c>
      <c r="E3" s="4" t="s">
        <v>11</v>
      </c>
      <c r="F3" s="5" t="s">
        <v>10</v>
      </c>
      <c r="G3" s="48" t="s">
        <v>28</v>
      </c>
      <c r="H3" s="49" t="s">
        <v>26</v>
      </c>
      <c r="I3" s="49"/>
      <c r="J3" s="49"/>
      <c r="K3" s="49"/>
      <c r="L3" s="49"/>
      <c r="M3" s="50" t="s">
        <v>29</v>
      </c>
      <c r="N3" s="51" t="s">
        <v>27</v>
      </c>
      <c r="O3" s="51" t="s">
        <v>32</v>
      </c>
      <c r="P3" s="50" t="s">
        <v>33</v>
      </c>
      <c r="Q3" s="50"/>
    </row>
    <row r="4" spans="1:17" ht="21.75">
      <c r="A4" s="47"/>
      <c r="B4" s="47"/>
      <c r="C4" s="3"/>
      <c r="D4" s="4"/>
      <c r="E4" s="4"/>
      <c r="F4" s="5"/>
      <c r="G4" s="48"/>
      <c r="H4" s="4">
        <v>0</v>
      </c>
      <c r="I4" s="4">
        <v>1</v>
      </c>
      <c r="J4" s="4">
        <v>2</v>
      </c>
      <c r="K4" s="4">
        <v>3</v>
      </c>
      <c r="L4" s="4">
        <v>4</v>
      </c>
      <c r="M4" s="50"/>
      <c r="N4" s="51"/>
      <c r="O4" s="51"/>
      <c r="P4" s="4" t="s">
        <v>30</v>
      </c>
      <c r="Q4" s="4" t="s">
        <v>31</v>
      </c>
    </row>
    <row r="5" spans="1:17" ht="21.75">
      <c r="A5" s="23"/>
      <c r="B5" s="25" t="s">
        <v>116</v>
      </c>
      <c r="C5" s="3"/>
      <c r="D5" s="4"/>
      <c r="E5" s="4"/>
      <c r="F5" s="5"/>
      <c r="G5" s="24"/>
      <c r="H5" s="4"/>
      <c r="I5" s="4"/>
      <c r="J5" s="4"/>
      <c r="K5" s="4"/>
      <c r="L5" s="4"/>
      <c r="M5" s="21"/>
      <c r="N5" s="22"/>
      <c r="O5" s="22"/>
      <c r="P5" s="4"/>
      <c r="Q5" s="4"/>
    </row>
    <row r="6" spans="1:17" s="9" customFormat="1" ht="21.75">
      <c r="A6" s="13" t="s">
        <v>97</v>
      </c>
      <c r="B6" s="13" t="s">
        <v>107</v>
      </c>
      <c r="C6" s="3"/>
      <c r="D6" s="4">
        <v>1</v>
      </c>
      <c r="E6" s="4"/>
      <c r="F6" s="5" t="s">
        <v>12</v>
      </c>
      <c r="G6" s="4">
        <f aca="true" t="shared" si="0" ref="G6:G15">SUM(H6:L6,P6:Q6)</f>
        <v>546</v>
      </c>
      <c r="H6" s="4">
        <v>30</v>
      </c>
      <c r="I6" s="4">
        <v>204</v>
      </c>
      <c r="J6" s="4">
        <v>165</v>
      </c>
      <c r="K6" s="4">
        <v>108</v>
      </c>
      <c r="L6" s="4">
        <v>38</v>
      </c>
      <c r="M6" s="4">
        <f aca="true" t="shared" si="1" ref="M6:M15">SUM(H6:L6)</f>
        <v>545</v>
      </c>
      <c r="N6" s="8">
        <f aca="true" t="shared" si="2" ref="N6:N15">(1*I6+2*J6+3*K6+4*L6)/M6</f>
        <v>1.853211009174312</v>
      </c>
      <c r="O6" s="8">
        <f aca="true" t="shared" si="3" ref="O6:O15">SQRT((H6*0^2+I6*1^2+J6*2^2+K6*3^2+L6*4^2)/M6-N6^2)</f>
        <v>1.0247012370441926</v>
      </c>
      <c r="P6" s="4">
        <v>1</v>
      </c>
      <c r="Q6" s="4">
        <v>0</v>
      </c>
    </row>
    <row r="7" spans="1:18" s="1" customFormat="1" ht="21.75">
      <c r="A7" s="13" t="s">
        <v>98</v>
      </c>
      <c r="B7" s="13" t="s">
        <v>108</v>
      </c>
      <c r="C7" s="3"/>
      <c r="D7" s="4">
        <v>1</v>
      </c>
      <c r="E7" s="4"/>
      <c r="F7" s="5" t="s">
        <v>17</v>
      </c>
      <c r="G7" s="4">
        <f t="shared" si="0"/>
        <v>547</v>
      </c>
      <c r="H7" s="4">
        <v>28</v>
      </c>
      <c r="I7" s="4">
        <v>133</v>
      </c>
      <c r="J7" s="4">
        <v>188</v>
      </c>
      <c r="K7" s="4">
        <v>102</v>
      </c>
      <c r="L7" s="4">
        <v>96</v>
      </c>
      <c r="M7" s="4">
        <f t="shared" si="1"/>
        <v>547</v>
      </c>
      <c r="N7" s="8">
        <f t="shared" si="2"/>
        <v>2.1919561243144425</v>
      </c>
      <c r="O7" s="8">
        <f t="shared" si="3"/>
        <v>1.1399706585169973</v>
      </c>
      <c r="P7" s="4">
        <v>0</v>
      </c>
      <c r="Q7" s="4">
        <v>0</v>
      </c>
      <c r="R7" s="11"/>
    </row>
    <row r="8" spans="1:18" s="1" customFormat="1" ht="21.75">
      <c r="A8" s="13" t="s">
        <v>99</v>
      </c>
      <c r="B8" s="13" t="s">
        <v>89</v>
      </c>
      <c r="C8" s="3"/>
      <c r="D8" s="4">
        <v>1</v>
      </c>
      <c r="E8" s="4"/>
      <c r="F8" s="5" t="s">
        <v>16</v>
      </c>
      <c r="G8" s="4">
        <f t="shared" si="0"/>
        <v>553</v>
      </c>
      <c r="H8" s="4">
        <v>20</v>
      </c>
      <c r="I8" s="4">
        <v>149</v>
      </c>
      <c r="J8" s="4">
        <v>199</v>
      </c>
      <c r="K8" s="4">
        <v>125</v>
      </c>
      <c r="L8" s="4">
        <v>53</v>
      </c>
      <c r="M8" s="4">
        <f t="shared" si="1"/>
        <v>546</v>
      </c>
      <c r="N8" s="8">
        <f t="shared" si="2"/>
        <v>2.076923076923077</v>
      </c>
      <c r="O8" s="8">
        <f t="shared" si="3"/>
        <v>1.0152403049853378</v>
      </c>
      <c r="P8" s="4">
        <v>7</v>
      </c>
      <c r="Q8" s="4">
        <v>0</v>
      </c>
      <c r="R8" s="11"/>
    </row>
    <row r="9" spans="1:18" s="1" customFormat="1" ht="21.75">
      <c r="A9" s="13" t="s">
        <v>100</v>
      </c>
      <c r="B9" s="13" t="s">
        <v>109</v>
      </c>
      <c r="C9" s="3"/>
      <c r="D9" s="4">
        <v>1</v>
      </c>
      <c r="E9" s="4"/>
      <c r="F9" s="5" t="s">
        <v>13</v>
      </c>
      <c r="G9" s="4">
        <f t="shared" si="0"/>
        <v>546</v>
      </c>
      <c r="H9" s="4">
        <v>0</v>
      </c>
      <c r="I9" s="4">
        <v>122</v>
      </c>
      <c r="J9" s="4">
        <v>174</v>
      </c>
      <c r="K9" s="4">
        <v>196</v>
      </c>
      <c r="L9" s="4">
        <v>54</v>
      </c>
      <c r="M9" s="4">
        <f t="shared" si="1"/>
        <v>546</v>
      </c>
      <c r="N9" s="8">
        <f t="shared" si="2"/>
        <v>2.3333333333333335</v>
      </c>
      <c r="O9" s="8">
        <f t="shared" si="3"/>
        <v>0.9310804835839196</v>
      </c>
      <c r="P9" s="4">
        <v>0</v>
      </c>
      <c r="Q9" s="4">
        <v>0</v>
      </c>
      <c r="R9" s="11"/>
    </row>
    <row r="10" spans="1:18" s="1" customFormat="1" ht="21.75">
      <c r="A10" s="13" t="s">
        <v>101</v>
      </c>
      <c r="B10" s="13" t="s">
        <v>110</v>
      </c>
      <c r="C10" s="3"/>
      <c r="D10" s="4">
        <v>1</v>
      </c>
      <c r="E10" s="4"/>
      <c r="F10" s="5" t="s">
        <v>13</v>
      </c>
      <c r="G10" s="4">
        <f t="shared" si="0"/>
        <v>545</v>
      </c>
      <c r="H10" s="4">
        <v>0</v>
      </c>
      <c r="I10" s="4">
        <v>90</v>
      </c>
      <c r="J10" s="4">
        <v>177</v>
      </c>
      <c r="K10" s="4">
        <v>186</v>
      </c>
      <c r="L10" s="4">
        <v>92</v>
      </c>
      <c r="M10" s="4">
        <f t="shared" si="1"/>
        <v>545</v>
      </c>
      <c r="N10" s="8">
        <f t="shared" si="2"/>
        <v>2.5137614678899083</v>
      </c>
      <c r="O10" s="8">
        <f t="shared" si="3"/>
        <v>0.9579668732573143</v>
      </c>
      <c r="P10" s="4">
        <v>0</v>
      </c>
      <c r="Q10" s="4">
        <v>0</v>
      </c>
      <c r="R10" s="11"/>
    </row>
    <row r="11" spans="1:18" s="1" customFormat="1" ht="21.75">
      <c r="A11" s="13" t="s">
        <v>102</v>
      </c>
      <c r="B11" s="13" t="s">
        <v>111</v>
      </c>
      <c r="C11" s="3"/>
      <c r="D11" s="4">
        <v>1</v>
      </c>
      <c r="E11" s="4"/>
      <c r="F11" s="5" t="s">
        <v>14</v>
      </c>
      <c r="G11" s="4">
        <f t="shared" si="0"/>
        <v>558</v>
      </c>
      <c r="H11" s="4">
        <v>12</v>
      </c>
      <c r="I11" s="4">
        <v>3</v>
      </c>
      <c r="J11" s="4">
        <v>262</v>
      </c>
      <c r="K11" s="4">
        <v>177</v>
      </c>
      <c r="L11" s="4">
        <v>104</v>
      </c>
      <c r="M11" s="4">
        <f t="shared" si="1"/>
        <v>558</v>
      </c>
      <c r="N11" s="8">
        <f t="shared" si="2"/>
        <v>2.6415770609319</v>
      </c>
      <c r="O11" s="8">
        <f t="shared" si="3"/>
        <v>0.8616848256092643</v>
      </c>
      <c r="P11" s="4">
        <v>0</v>
      </c>
      <c r="Q11" s="4">
        <v>0</v>
      </c>
      <c r="R11" s="11"/>
    </row>
    <row r="12" spans="1:18" s="1" customFormat="1" ht="21.75">
      <c r="A12" s="13" t="s">
        <v>103</v>
      </c>
      <c r="B12" s="13" t="s">
        <v>112</v>
      </c>
      <c r="C12" s="3"/>
      <c r="D12" s="4">
        <v>1</v>
      </c>
      <c r="E12" s="4"/>
      <c r="F12" s="5" t="s">
        <v>14</v>
      </c>
      <c r="G12" s="4">
        <f t="shared" si="0"/>
        <v>546</v>
      </c>
      <c r="H12" s="4">
        <v>0</v>
      </c>
      <c r="I12" s="4">
        <v>5</v>
      </c>
      <c r="J12" s="4">
        <v>26</v>
      </c>
      <c r="K12" s="4">
        <v>215</v>
      </c>
      <c r="L12" s="4">
        <v>300</v>
      </c>
      <c r="M12" s="4">
        <f t="shared" si="1"/>
        <v>546</v>
      </c>
      <c r="N12" s="8">
        <f t="shared" si="2"/>
        <v>3.4835164835164836</v>
      </c>
      <c r="O12" s="8">
        <f t="shared" si="3"/>
        <v>0.632385518388497</v>
      </c>
      <c r="P12" s="4">
        <v>0</v>
      </c>
      <c r="Q12" s="4">
        <v>0</v>
      </c>
      <c r="R12" s="11"/>
    </row>
    <row r="13" spans="1:18" s="1" customFormat="1" ht="21.75">
      <c r="A13" s="13" t="s">
        <v>104</v>
      </c>
      <c r="B13" s="13" t="s">
        <v>113</v>
      </c>
      <c r="C13" s="3"/>
      <c r="D13" s="4">
        <v>1</v>
      </c>
      <c r="E13" s="4"/>
      <c r="F13" s="5" t="s">
        <v>84</v>
      </c>
      <c r="G13" s="4">
        <f t="shared" si="0"/>
        <v>546</v>
      </c>
      <c r="H13" s="4">
        <v>4</v>
      </c>
      <c r="I13" s="4">
        <v>56</v>
      </c>
      <c r="J13" s="4">
        <v>223</v>
      </c>
      <c r="K13" s="4">
        <v>235</v>
      </c>
      <c r="L13" s="4">
        <v>28</v>
      </c>
      <c r="M13" s="4">
        <f t="shared" si="1"/>
        <v>546</v>
      </c>
      <c r="N13" s="8">
        <f t="shared" si="2"/>
        <v>2.4157509157509156</v>
      </c>
      <c r="O13" s="8">
        <f t="shared" si="3"/>
        <v>0.771070971734472</v>
      </c>
      <c r="P13" s="4">
        <v>0</v>
      </c>
      <c r="Q13" s="4">
        <v>0</v>
      </c>
      <c r="R13" s="11"/>
    </row>
    <row r="14" spans="1:18" s="1" customFormat="1" ht="21.75">
      <c r="A14" s="13" t="s">
        <v>105</v>
      </c>
      <c r="B14" s="13" t="s">
        <v>114</v>
      </c>
      <c r="C14" s="3"/>
      <c r="D14" s="4">
        <v>1</v>
      </c>
      <c r="E14" s="4"/>
      <c r="F14" s="5" t="s">
        <v>200</v>
      </c>
      <c r="G14" s="4">
        <f t="shared" si="0"/>
        <v>546</v>
      </c>
      <c r="H14" s="4">
        <v>0</v>
      </c>
      <c r="I14" s="4">
        <v>65</v>
      </c>
      <c r="J14" s="4">
        <v>132</v>
      </c>
      <c r="K14" s="4">
        <v>230</v>
      </c>
      <c r="L14" s="4">
        <v>119</v>
      </c>
      <c r="M14" s="4">
        <f t="shared" si="1"/>
        <v>546</v>
      </c>
      <c r="N14" s="8">
        <f t="shared" si="2"/>
        <v>2.738095238095238</v>
      </c>
      <c r="O14" s="8">
        <f t="shared" si="3"/>
        <v>0.9312912173906966</v>
      </c>
      <c r="P14" s="4">
        <v>0</v>
      </c>
      <c r="Q14" s="4">
        <v>0</v>
      </c>
      <c r="R14" s="11"/>
    </row>
    <row r="15" spans="1:18" s="1" customFormat="1" ht="21.75">
      <c r="A15" s="13" t="s">
        <v>106</v>
      </c>
      <c r="B15" s="13" t="s">
        <v>115</v>
      </c>
      <c r="C15" s="3"/>
      <c r="D15" s="4">
        <v>1</v>
      </c>
      <c r="E15" s="4"/>
      <c r="F15" s="5" t="s">
        <v>18</v>
      </c>
      <c r="G15" s="4">
        <f t="shared" si="0"/>
        <v>549</v>
      </c>
      <c r="H15" s="4">
        <v>5</v>
      </c>
      <c r="I15" s="4">
        <v>96</v>
      </c>
      <c r="J15" s="4">
        <v>144</v>
      </c>
      <c r="K15" s="4">
        <v>160</v>
      </c>
      <c r="L15" s="4">
        <v>143</v>
      </c>
      <c r="M15" s="4">
        <f t="shared" si="1"/>
        <v>548</v>
      </c>
      <c r="N15" s="8">
        <f t="shared" si="2"/>
        <v>2.6204379562043796</v>
      </c>
      <c r="O15" s="8">
        <f t="shared" si="3"/>
        <v>1.0781938591808917</v>
      </c>
      <c r="P15" s="4">
        <v>1</v>
      </c>
      <c r="Q15" s="4">
        <v>0</v>
      </c>
      <c r="R15" s="11"/>
    </row>
    <row r="16" spans="1:18" s="1" customFormat="1" ht="21.75">
      <c r="A16" s="13"/>
      <c r="B16" s="27" t="s">
        <v>117</v>
      </c>
      <c r="C16" s="3"/>
      <c r="D16" s="4">
        <v>1</v>
      </c>
      <c r="E16" s="4"/>
      <c r="F16" s="5"/>
      <c r="G16" s="4"/>
      <c r="H16" s="4"/>
      <c r="I16" s="4"/>
      <c r="J16" s="4"/>
      <c r="K16" s="4"/>
      <c r="L16" s="4"/>
      <c r="M16" s="4"/>
      <c r="N16" s="8"/>
      <c r="O16" s="8"/>
      <c r="P16" s="4"/>
      <c r="Q16" s="4"/>
      <c r="R16" s="11"/>
    </row>
    <row r="17" spans="1:18" s="1" customFormat="1" ht="21.75">
      <c r="A17" s="13" t="s">
        <v>129</v>
      </c>
      <c r="B17" s="13" t="s">
        <v>90</v>
      </c>
      <c r="C17" s="3"/>
      <c r="D17" s="4">
        <v>1</v>
      </c>
      <c r="E17" s="4"/>
      <c r="F17" s="5" t="s">
        <v>12</v>
      </c>
      <c r="G17" s="4">
        <f aca="true" t="shared" si="4" ref="G17:G34">SUM(H17:L17,P17:Q17)</f>
        <v>88</v>
      </c>
      <c r="H17" s="4">
        <v>12</v>
      </c>
      <c r="I17" s="4">
        <v>21</v>
      </c>
      <c r="J17" s="4">
        <v>30</v>
      </c>
      <c r="K17" s="4">
        <v>19</v>
      </c>
      <c r="L17" s="4">
        <v>6</v>
      </c>
      <c r="M17" s="4">
        <f aca="true" t="shared" si="5" ref="M17:M33">SUM(H17:L17)</f>
        <v>88</v>
      </c>
      <c r="N17" s="8">
        <f aca="true" t="shared" si="6" ref="N17:N34">(1*I17+2*J17+3*K17+4*L17)/M17</f>
        <v>1.8409090909090908</v>
      </c>
      <c r="O17" s="8">
        <f aca="true" t="shared" si="7" ref="O17:O34">SQRT((H17*0^2+I17*1^2+J17*2^2+K17*3^2+L17*4^2)/M17-N17^2)</f>
        <v>1.116878397755056</v>
      </c>
      <c r="P17" s="4">
        <v>0</v>
      </c>
      <c r="Q17" s="4">
        <v>0</v>
      </c>
      <c r="R17" s="11"/>
    </row>
    <row r="18" spans="1:18" s="1" customFormat="1" ht="21.75">
      <c r="A18" s="13" t="s">
        <v>132</v>
      </c>
      <c r="B18" s="13" t="s">
        <v>148</v>
      </c>
      <c r="C18" s="3"/>
      <c r="D18" s="4">
        <v>1</v>
      </c>
      <c r="E18" s="4"/>
      <c r="F18" s="5" t="s">
        <v>17</v>
      </c>
      <c r="G18" s="4">
        <f t="shared" si="4"/>
        <v>225</v>
      </c>
      <c r="H18" s="4">
        <v>8</v>
      </c>
      <c r="I18" s="4">
        <v>34</v>
      </c>
      <c r="J18" s="4">
        <v>62</v>
      </c>
      <c r="K18" s="4">
        <v>64</v>
      </c>
      <c r="L18" s="4">
        <v>57</v>
      </c>
      <c r="M18" s="4">
        <f t="shared" si="5"/>
        <v>225</v>
      </c>
      <c r="N18" s="8">
        <f t="shared" si="6"/>
        <v>2.568888888888889</v>
      </c>
      <c r="O18" s="8">
        <f t="shared" si="7"/>
        <v>1.125822607345347</v>
      </c>
      <c r="P18" s="4">
        <v>0</v>
      </c>
      <c r="Q18" s="4">
        <v>0</v>
      </c>
      <c r="R18" s="11"/>
    </row>
    <row r="19" spans="1:18" s="1" customFormat="1" ht="21.75">
      <c r="A19" s="13" t="s">
        <v>134</v>
      </c>
      <c r="B19" s="13" t="s">
        <v>150</v>
      </c>
      <c r="C19" s="3"/>
      <c r="D19" s="4">
        <v>1</v>
      </c>
      <c r="E19" s="4"/>
      <c r="F19" s="5" t="s">
        <v>84</v>
      </c>
      <c r="G19" s="4">
        <f t="shared" si="4"/>
        <v>27</v>
      </c>
      <c r="H19" s="4">
        <v>0</v>
      </c>
      <c r="I19" s="4">
        <v>7</v>
      </c>
      <c r="J19" s="4">
        <v>14</v>
      </c>
      <c r="K19" s="4">
        <v>6</v>
      </c>
      <c r="L19" s="4">
        <v>0</v>
      </c>
      <c r="M19" s="4">
        <f t="shared" si="5"/>
        <v>27</v>
      </c>
      <c r="N19" s="8">
        <f t="shared" si="6"/>
        <v>1.962962962962963</v>
      </c>
      <c r="O19" s="8">
        <f t="shared" si="7"/>
        <v>0.692899516069248</v>
      </c>
      <c r="P19" s="4">
        <v>0</v>
      </c>
      <c r="Q19" s="4">
        <v>0</v>
      </c>
      <c r="R19" s="11"/>
    </row>
    <row r="20" spans="1:18" s="1" customFormat="1" ht="21.75">
      <c r="A20" s="13" t="s">
        <v>122</v>
      </c>
      <c r="B20" s="13" t="s">
        <v>139</v>
      </c>
      <c r="C20" s="3"/>
      <c r="D20" s="4">
        <v>1</v>
      </c>
      <c r="E20" s="4"/>
      <c r="F20" s="5" t="s">
        <v>84</v>
      </c>
      <c r="G20" s="4">
        <f t="shared" si="4"/>
        <v>15</v>
      </c>
      <c r="H20" s="4">
        <v>0</v>
      </c>
      <c r="I20" s="4">
        <v>0</v>
      </c>
      <c r="J20" s="4">
        <v>0</v>
      </c>
      <c r="K20" s="4">
        <v>8</v>
      </c>
      <c r="L20" s="4">
        <v>7</v>
      </c>
      <c r="M20" s="4">
        <f t="shared" si="5"/>
        <v>15</v>
      </c>
      <c r="N20" s="8">
        <f t="shared" si="6"/>
        <v>3.466666666666667</v>
      </c>
      <c r="O20" s="8">
        <f t="shared" si="7"/>
        <v>0.4988876515698587</v>
      </c>
      <c r="P20" s="4">
        <v>0</v>
      </c>
      <c r="Q20" s="4">
        <v>0</v>
      </c>
      <c r="R20" s="11"/>
    </row>
    <row r="21" spans="1:18" s="1" customFormat="1" ht="21.75">
      <c r="A21" s="13" t="s">
        <v>124</v>
      </c>
      <c r="B21" s="13" t="s">
        <v>141</v>
      </c>
      <c r="C21" s="3"/>
      <c r="D21" s="4">
        <v>1</v>
      </c>
      <c r="E21" s="4"/>
      <c r="F21" s="5" t="s">
        <v>84</v>
      </c>
      <c r="G21" s="4">
        <f t="shared" si="4"/>
        <v>18</v>
      </c>
      <c r="H21" s="4">
        <v>0</v>
      </c>
      <c r="I21" s="4">
        <v>1</v>
      </c>
      <c r="J21" s="4">
        <v>7</v>
      </c>
      <c r="K21" s="4">
        <v>10</v>
      </c>
      <c r="L21" s="4">
        <v>0</v>
      </c>
      <c r="M21" s="4">
        <f t="shared" si="5"/>
        <v>18</v>
      </c>
      <c r="N21" s="8">
        <f t="shared" si="6"/>
        <v>2.5</v>
      </c>
      <c r="O21" s="8">
        <f t="shared" si="7"/>
        <v>0.6009252125773312</v>
      </c>
      <c r="P21" s="4">
        <v>0</v>
      </c>
      <c r="Q21" s="4">
        <v>0</v>
      </c>
      <c r="R21" s="11"/>
    </row>
    <row r="22" spans="1:18" s="1" customFormat="1" ht="21.75">
      <c r="A22" s="13" t="s">
        <v>125</v>
      </c>
      <c r="B22" s="13" t="s">
        <v>142</v>
      </c>
      <c r="C22" s="3"/>
      <c r="D22" s="4">
        <v>1</v>
      </c>
      <c r="E22" s="4"/>
      <c r="F22" s="5" t="s">
        <v>84</v>
      </c>
      <c r="G22" s="4">
        <f t="shared" si="4"/>
        <v>20</v>
      </c>
      <c r="H22" s="4">
        <v>1</v>
      </c>
      <c r="I22" s="4">
        <v>3</v>
      </c>
      <c r="J22" s="4">
        <v>8</v>
      </c>
      <c r="K22" s="4">
        <v>1</v>
      </c>
      <c r="L22" s="4">
        <v>7</v>
      </c>
      <c r="M22" s="4">
        <f t="shared" si="5"/>
        <v>20</v>
      </c>
      <c r="N22" s="8">
        <f t="shared" si="6"/>
        <v>2.5</v>
      </c>
      <c r="O22" s="8">
        <f t="shared" si="7"/>
        <v>1.2449899597988732</v>
      </c>
      <c r="P22" s="4">
        <v>0</v>
      </c>
      <c r="Q22" s="4">
        <v>0</v>
      </c>
      <c r="R22" s="11"/>
    </row>
    <row r="23" spans="1:18" s="1" customFormat="1" ht="21.75">
      <c r="A23" s="13" t="s">
        <v>127</v>
      </c>
      <c r="B23" s="13" t="s">
        <v>144</v>
      </c>
      <c r="C23" s="3"/>
      <c r="D23" s="4">
        <v>1</v>
      </c>
      <c r="E23" s="4"/>
      <c r="F23" s="5" t="s">
        <v>200</v>
      </c>
      <c r="G23" s="4">
        <f t="shared" si="4"/>
        <v>41</v>
      </c>
      <c r="H23" s="4">
        <v>0</v>
      </c>
      <c r="I23" s="4">
        <v>0</v>
      </c>
      <c r="J23" s="4">
        <v>27</v>
      </c>
      <c r="K23" s="4">
        <v>14</v>
      </c>
      <c r="L23" s="4">
        <v>0</v>
      </c>
      <c r="M23" s="4">
        <f t="shared" si="5"/>
        <v>41</v>
      </c>
      <c r="N23" s="8">
        <f t="shared" si="6"/>
        <v>2.341463414634146</v>
      </c>
      <c r="O23" s="8">
        <f t="shared" si="7"/>
        <v>0.47420053890789293</v>
      </c>
      <c r="P23" s="4">
        <v>0</v>
      </c>
      <c r="Q23" s="4">
        <v>0</v>
      </c>
      <c r="R23" s="11"/>
    </row>
    <row r="24" spans="1:18" s="1" customFormat="1" ht="21.75">
      <c r="A24" s="13" t="s">
        <v>118</v>
      </c>
      <c r="B24" s="13" t="s">
        <v>135</v>
      </c>
      <c r="C24" s="3"/>
      <c r="D24" s="4">
        <v>1</v>
      </c>
      <c r="E24" s="4"/>
      <c r="F24" s="5" t="s">
        <v>200</v>
      </c>
      <c r="G24" s="4">
        <f t="shared" si="4"/>
        <v>546</v>
      </c>
      <c r="H24" s="4">
        <v>17</v>
      </c>
      <c r="I24" s="4">
        <v>127</v>
      </c>
      <c r="J24" s="4">
        <v>179</v>
      </c>
      <c r="K24" s="4">
        <v>139</v>
      </c>
      <c r="L24" s="4">
        <v>83</v>
      </c>
      <c r="M24" s="4">
        <f t="shared" si="5"/>
        <v>545</v>
      </c>
      <c r="N24" s="8">
        <f t="shared" si="6"/>
        <v>2.2642201834862385</v>
      </c>
      <c r="O24" s="8">
        <f t="shared" si="7"/>
        <v>1.0734086096460898</v>
      </c>
      <c r="P24" s="4">
        <v>1</v>
      </c>
      <c r="Q24" s="4">
        <v>0</v>
      </c>
      <c r="R24" s="11"/>
    </row>
    <row r="25" spans="1:18" s="1" customFormat="1" ht="21.75">
      <c r="A25" s="13" t="s">
        <v>133</v>
      </c>
      <c r="B25" s="13" t="s">
        <v>149</v>
      </c>
      <c r="C25" s="3"/>
      <c r="D25" s="4">
        <v>1</v>
      </c>
      <c r="E25" s="4"/>
      <c r="F25" s="5" t="s">
        <v>200</v>
      </c>
      <c r="G25" s="4">
        <f t="shared" si="4"/>
        <v>44</v>
      </c>
      <c r="H25" s="4">
        <v>0</v>
      </c>
      <c r="I25" s="4">
        <v>2</v>
      </c>
      <c r="J25" s="4">
        <v>16</v>
      </c>
      <c r="K25" s="4">
        <v>13</v>
      </c>
      <c r="L25" s="4">
        <v>12</v>
      </c>
      <c r="M25" s="4">
        <f t="shared" si="5"/>
        <v>43</v>
      </c>
      <c r="N25" s="8">
        <f t="shared" si="6"/>
        <v>2.813953488372093</v>
      </c>
      <c r="O25" s="8">
        <f t="shared" si="7"/>
        <v>0.8958772225236378</v>
      </c>
      <c r="P25" s="4">
        <v>1</v>
      </c>
      <c r="Q25" s="4">
        <v>0</v>
      </c>
      <c r="R25" s="11"/>
    </row>
    <row r="26" spans="1:18" s="1" customFormat="1" ht="21.75">
      <c r="A26" s="13" t="s">
        <v>121</v>
      </c>
      <c r="B26" s="13" t="s">
        <v>138</v>
      </c>
      <c r="C26" s="3"/>
      <c r="D26" s="4">
        <v>1</v>
      </c>
      <c r="E26" s="4"/>
      <c r="F26" s="5" t="s">
        <v>200</v>
      </c>
      <c r="G26" s="4">
        <f t="shared" si="4"/>
        <v>24</v>
      </c>
      <c r="H26" s="4">
        <v>0</v>
      </c>
      <c r="I26" s="4">
        <v>0</v>
      </c>
      <c r="J26" s="4">
        <v>4</v>
      </c>
      <c r="K26" s="4">
        <v>17</v>
      </c>
      <c r="L26" s="4">
        <v>3</v>
      </c>
      <c r="M26" s="4">
        <f t="shared" si="5"/>
        <v>24</v>
      </c>
      <c r="N26" s="8">
        <f t="shared" si="6"/>
        <v>2.9583333333333335</v>
      </c>
      <c r="O26" s="8">
        <f t="shared" si="7"/>
        <v>0.5384519993050018</v>
      </c>
      <c r="P26" s="4">
        <v>0</v>
      </c>
      <c r="Q26" s="4">
        <v>0</v>
      </c>
      <c r="R26" s="11"/>
    </row>
    <row r="27" spans="1:18" s="1" customFormat="1" ht="21.75">
      <c r="A27" s="13" t="s">
        <v>123</v>
      </c>
      <c r="B27" s="13" t="s">
        <v>140</v>
      </c>
      <c r="C27" s="3"/>
      <c r="D27" s="4">
        <v>1</v>
      </c>
      <c r="E27" s="4"/>
      <c r="F27" s="5" t="s">
        <v>200</v>
      </c>
      <c r="G27" s="4">
        <f t="shared" si="4"/>
        <v>26</v>
      </c>
      <c r="H27" s="4">
        <v>0</v>
      </c>
      <c r="I27" s="4">
        <v>0</v>
      </c>
      <c r="J27" s="4">
        <v>2</v>
      </c>
      <c r="K27" s="4">
        <v>2</v>
      </c>
      <c r="L27" s="4">
        <v>22</v>
      </c>
      <c r="M27" s="4">
        <f t="shared" si="5"/>
        <v>26</v>
      </c>
      <c r="N27" s="8">
        <f t="shared" si="6"/>
        <v>3.769230769230769</v>
      </c>
      <c r="O27" s="8">
        <f t="shared" si="7"/>
        <v>0.5756395979652217</v>
      </c>
      <c r="P27" s="4">
        <v>0</v>
      </c>
      <c r="Q27" s="4">
        <v>0</v>
      </c>
      <c r="R27" s="11"/>
    </row>
    <row r="28" spans="1:18" s="1" customFormat="1" ht="21.75">
      <c r="A28" s="13" t="s">
        <v>126</v>
      </c>
      <c r="B28" s="13" t="s">
        <v>143</v>
      </c>
      <c r="C28" s="3"/>
      <c r="D28" s="4">
        <v>1</v>
      </c>
      <c r="E28" s="4"/>
      <c r="F28" s="5" t="s">
        <v>200</v>
      </c>
      <c r="G28" s="4">
        <f t="shared" si="4"/>
        <v>24</v>
      </c>
      <c r="H28" s="4">
        <v>0</v>
      </c>
      <c r="I28" s="4">
        <v>0</v>
      </c>
      <c r="J28" s="4">
        <v>0</v>
      </c>
      <c r="K28" s="4">
        <v>5</v>
      </c>
      <c r="L28" s="4">
        <v>19</v>
      </c>
      <c r="M28" s="4">
        <f t="shared" si="5"/>
        <v>24</v>
      </c>
      <c r="N28" s="8">
        <f t="shared" si="6"/>
        <v>3.7916666666666665</v>
      </c>
      <c r="O28" s="8">
        <f t="shared" si="7"/>
        <v>0.4061164310337066</v>
      </c>
      <c r="P28" s="4">
        <v>0</v>
      </c>
      <c r="Q28" s="4">
        <v>0</v>
      </c>
      <c r="R28" s="11"/>
    </row>
    <row r="29" spans="1:18" s="1" customFormat="1" ht="21.75">
      <c r="A29" s="13" t="s">
        <v>119</v>
      </c>
      <c r="B29" s="13" t="s">
        <v>136</v>
      </c>
      <c r="C29" s="3"/>
      <c r="D29" s="4">
        <v>1</v>
      </c>
      <c r="E29" s="4"/>
      <c r="F29" s="5" t="s">
        <v>200</v>
      </c>
      <c r="G29" s="4">
        <f t="shared" si="4"/>
        <v>548</v>
      </c>
      <c r="H29" s="4">
        <v>13</v>
      </c>
      <c r="I29" s="4">
        <v>187</v>
      </c>
      <c r="J29" s="4">
        <v>165</v>
      </c>
      <c r="K29" s="4">
        <v>136</v>
      </c>
      <c r="L29" s="4">
        <v>47</v>
      </c>
      <c r="M29" s="4">
        <f t="shared" si="5"/>
        <v>548</v>
      </c>
      <c r="N29" s="8">
        <f t="shared" si="6"/>
        <v>2.031021897810219</v>
      </c>
      <c r="O29" s="8">
        <f t="shared" si="7"/>
        <v>1.0131188995522562</v>
      </c>
      <c r="P29" s="4">
        <v>0</v>
      </c>
      <c r="Q29" s="4">
        <v>0</v>
      </c>
      <c r="R29" s="11"/>
    </row>
    <row r="30" spans="1:18" s="1" customFormat="1" ht="21.75">
      <c r="A30" s="13" t="s">
        <v>120</v>
      </c>
      <c r="B30" s="13" t="s">
        <v>137</v>
      </c>
      <c r="C30" s="3"/>
      <c r="D30" s="4">
        <v>1</v>
      </c>
      <c r="E30" s="4"/>
      <c r="F30" s="5" t="s">
        <v>200</v>
      </c>
      <c r="G30" s="4">
        <f t="shared" si="4"/>
        <v>17</v>
      </c>
      <c r="H30" s="4">
        <v>1</v>
      </c>
      <c r="I30" s="4">
        <v>0</v>
      </c>
      <c r="J30" s="4">
        <v>3</v>
      </c>
      <c r="K30" s="4">
        <v>9</v>
      </c>
      <c r="L30" s="4">
        <v>4</v>
      </c>
      <c r="M30" s="4">
        <f t="shared" si="5"/>
        <v>17</v>
      </c>
      <c r="N30" s="8">
        <f t="shared" si="6"/>
        <v>2.8823529411764706</v>
      </c>
      <c r="O30" s="8">
        <f t="shared" si="7"/>
        <v>0.9629826790438172</v>
      </c>
      <c r="P30" s="4">
        <v>0</v>
      </c>
      <c r="Q30" s="4">
        <v>0</v>
      </c>
      <c r="R30" s="11"/>
    </row>
    <row r="31" spans="1:18" s="1" customFormat="1" ht="21.75">
      <c r="A31" s="13" t="s">
        <v>128</v>
      </c>
      <c r="B31" s="13" t="s">
        <v>145</v>
      </c>
      <c r="C31" s="3"/>
      <c r="D31" s="4">
        <v>1</v>
      </c>
      <c r="E31" s="4"/>
      <c r="F31" s="5" t="s">
        <v>200</v>
      </c>
      <c r="G31" s="4">
        <f t="shared" si="4"/>
        <v>20</v>
      </c>
      <c r="H31" s="4">
        <v>0</v>
      </c>
      <c r="I31" s="4">
        <v>0</v>
      </c>
      <c r="J31" s="4">
        <v>1</v>
      </c>
      <c r="K31" s="4">
        <v>9</v>
      </c>
      <c r="L31" s="4">
        <v>10</v>
      </c>
      <c r="M31" s="4">
        <f t="shared" si="5"/>
        <v>20</v>
      </c>
      <c r="N31" s="8">
        <f t="shared" si="6"/>
        <v>3.45</v>
      </c>
      <c r="O31" s="8">
        <f t="shared" si="7"/>
        <v>0.5894913061275784</v>
      </c>
      <c r="P31" s="4">
        <v>0</v>
      </c>
      <c r="Q31" s="4">
        <v>0</v>
      </c>
      <c r="R31" s="11"/>
    </row>
    <row r="32" spans="1:18" s="1" customFormat="1" ht="21.75">
      <c r="A32" s="13" t="s">
        <v>130</v>
      </c>
      <c r="B32" s="13" t="s">
        <v>146</v>
      </c>
      <c r="C32" s="3"/>
      <c r="D32" s="4">
        <v>1</v>
      </c>
      <c r="E32" s="4"/>
      <c r="F32" s="5" t="s">
        <v>18</v>
      </c>
      <c r="G32" s="4">
        <f t="shared" si="4"/>
        <v>88</v>
      </c>
      <c r="H32" s="4">
        <v>0</v>
      </c>
      <c r="I32" s="4">
        <v>30</v>
      </c>
      <c r="J32" s="4">
        <v>31</v>
      </c>
      <c r="K32" s="4">
        <v>24</v>
      </c>
      <c r="L32" s="4">
        <v>3</v>
      </c>
      <c r="M32" s="4">
        <f t="shared" si="5"/>
        <v>88</v>
      </c>
      <c r="N32" s="8">
        <f t="shared" si="6"/>
        <v>2</v>
      </c>
      <c r="O32" s="8">
        <f t="shared" si="7"/>
        <v>0.8660254037844386</v>
      </c>
      <c r="P32" s="4">
        <v>0</v>
      </c>
      <c r="Q32" s="4">
        <v>0</v>
      </c>
      <c r="R32" s="11"/>
    </row>
    <row r="33" spans="1:18" s="1" customFormat="1" ht="21.75">
      <c r="A33" s="13" t="s">
        <v>131</v>
      </c>
      <c r="B33" s="13" t="s">
        <v>147</v>
      </c>
      <c r="C33" s="3"/>
      <c r="D33" s="4">
        <v>1</v>
      </c>
      <c r="E33" s="4"/>
      <c r="F33" s="5" t="s">
        <v>18</v>
      </c>
      <c r="G33" s="4">
        <f t="shared" si="4"/>
        <v>85</v>
      </c>
      <c r="H33" s="4">
        <v>0</v>
      </c>
      <c r="I33" s="4">
        <v>28</v>
      </c>
      <c r="J33" s="4">
        <v>24</v>
      </c>
      <c r="K33" s="4">
        <v>25</v>
      </c>
      <c r="L33" s="4">
        <v>7</v>
      </c>
      <c r="M33" s="4">
        <f t="shared" si="5"/>
        <v>84</v>
      </c>
      <c r="N33" s="8">
        <f t="shared" si="6"/>
        <v>2.130952380952381</v>
      </c>
      <c r="O33" s="8">
        <f t="shared" si="7"/>
        <v>0.9732097349536827</v>
      </c>
      <c r="P33" s="4">
        <v>1</v>
      </c>
      <c r="Q33" s="4">
        <v>0</v>
      </c>
      <c r="R33" s="11"/>
    </row>
    <row r="34" spans="1:18" s="1" customFormat="1" ht="21.75">
      <c r="A34" s="6"/>
      <c r="B34" s="5" t="s">
        <v>34</v>
      </c>
      <c r="C34" s="5"/>
      <c r="D34" s="5"/>
      <c r="E34" s="5"/>
      <c r="F34" s="5"/>
      <c r="G34" s="4">
        <f t="shared" si="4"/>
        <v>7338</v>
      </c>
      <c r="H34" s="6">
        <f aca="true" t="shared" si="8" ref="H34:M34">SUM(H6:H33)</f>
        <v>151</v>
      </c>
      <c r="I34" s="6">
        <f t="shared" si="8"/>
        <v>1363</v>
      </c>
      <c r="J34" s="6">
        <f t="shared" si="8"/>
        <v>2263</v>
      </c>
      <c r="K34" s="6">
        <f t="shared" si="8"/>
        <v>2235</v>
      </c>
      <c r="L34" s="6">
        <f t="shared" si="8"/>
        <v>1314</v>
      </c>
      <c r="M34" s="6">
        <f t="shared" si="8"/>
        <v>7326</v>
      </c>
      <c r="N34" s="28">
        <f t="shared" si="6"/>
        <v>2.4365274365274363</v>
      </c>
      <c r="O34" s="28">
        <f t="shared" si="7"/>
        <v>1.0490291169348336</v>
      </c>
      <c r="P34" s="6">
        <f>SUM(P6:P33)</f>
        <v>12</v>
      </c>
      <c r="Q34" s="6">
        <f>SUM(Q6:Q33)</f>
        <v>0</v>
      </c>
      <c r="R34" s="11"/>
    </row>
    <row r="35" spans="1:18" s="1" customFormat="1" ht="21.75">
      <c r="A35" s="6"/>
      <c r="B35" s="5" t="s">
        <v>35</v>
      </c>
      <c r="C35" s="5"/>
      <c r="D35" s="5"/>
      <c r="E35" s="5"/>
      <c r="F35" s="5"/>
      <c r="G35" s="3">
        <f>G34*100/$G$34</f>
        <v>100</v>
      </c>
      <c r="H35" s="3">
        <f aca="true" t="shared" si="9" ref="H35:M35">H34*100/$G$34</f>
        <v>2.0577814118288362</v>
      </c>
      <c r="I35" s="3">
        <f t="shared" si="9"/>
        <v>18.574543472335787</v>
      </c>
      <c r="J35" s="3">
        <f t="shared" si="9"/>
        <v>30.839465794494412</v>
      </c>
      <c r="K35" s="3">
        <f t="shared" si="9"/>
        <v>30.45789043336059</v>
      </c>
      <c r="L35" s="3">
        <f t="shared" si="9"/>
        <v>17.906786590351594</v>
      </c>
      <c r="M35" s="3">
        <f t="shared" si="9"/>
        <v>99.83646770237122</v>
      </c>
      <c r="N35" s="3"/>
      <c r="O35" s="3"/>
      <c r="P35" s="3">
        <f>P34*100/$G$34</f>
        <v>0.1635322976287817</v>
      </c>
      <c r="Q35" s="3">
        <f>Q34*100/$G$34</f>
        <v>0</v>
      </c>
      <c r="R35" s="11"/>
    </row>
    <row r="36" spans="2:17" ht="23.25">
      <c r="B36" s="19" t="s">
        <v>81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2:17" ht="21.75">
      <c r="B37" s="17" t="s">
        <v>151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33.75" customHeight="1">
      <c r="A38" s="46" t="s">
        <v>0</v>
      </c>
      <c r="B38" s="46" t="s">
        <v>7</v>
      </c>
      <c r="C38" s="3" t="s">
        <v>8</v>
      </c>
      <c r="D38" s="4" t="s">
        <v>9</v>
      </c>
      <c r="E38" s="4" t="s">
        <v>11</v>
      </c>
      <c r="F38" s="5" t="s">
        <v>10</v>
      </c>
      <c r="G38" s="48" t="s">
        <v>28</v>
      </c>
      <c r="H38" s="49" t="s">
        <v>26</v>
      </c>
      <c r="I38" s="49"/>
      <c r="J38" s="49"/>
      <c r="K38" s="49"/>
      <c r="L38" s="49"/>
      <c r="M38" s="50" t="s">
        <v>29</v>
      </c>
      <c r="N38" s="51" t="s">
        <v>27</v>
      </c>
      <c r="O38" s="51" t="s">
        <v>32</v>
      </c>
      <c r="P38" s="50" t="s">
        <v>33</v>
      </c>
      <c r="Q38" s="50"/>
    </row>
    <row r="39" spans="1:17" ht="21.75">
      <c r="A39" s="47"/>
      <c r="B39" s="47"/>
      <c r="C39" s="3"/>
      <c r="D39" s="4"/>
      <c r="E39" s="4"/>
      <c r="F39" s="5"/>
      <c r="G39" s="48"/>
      <c r="H39" s="4">
        <v>0</v>
      </c>
      <c r="I39" s="4">
        <v>1</v>
      </c>
      <c r="J39" s="4">
        <v>2</v>
      </c>
      <c r="K39" s="4">
        <v>3</v>
      </c>
      <c r="L39" s="4">
        <v>4</v>
      </c>
      <c r="M39" s="50"/>
      <c r="N39" s="51"/>
      <c r="O39" s="51"/>
      <c r="P39" s="4" t="s">
        <v>30</v>
      </c>
      <c r="Q39" s="4" t="s">
        <v>31</v>
      </c>
    </row>
    <row r="40" spans="1:17" ht="21.75">
      <c r="A40" s="23"/>
      <c r="B40" s="25" t="s">
        <v>116</v>
      </c>
      <c r="C40" s="3"/>
      <c r="D40" s="4"/>
      <c r="E40" s="4"/>
      <c r="F40" s="5"/>
      <c r="G40" s="24"/>
      <c r="H40" s="4"/>
      <c r="I40" s="4"/>
      <c r="J40" s="4"/>
      <c r="K40" s="4"/>
      <c r="L40" s="4"/>
      <c r="M40" s="21"/>
      <c r="N40" s="22"/>
      <c r="O40" s="22"/>
      <c r="P40" s="4"/>
      <c r="Q40" s="4"/>
    </row>
    <row r="41" spans="1:18" s="1" customFormat="1" ht="21.75">
      <c r="A41" s="13" t="s">
        <v>152</v>
      </c>
      <c r="B41" s="13" t="s">
        <v>189</v>
      </c>
      <c r="C41" s="3">
        <v>0.5</v>
      </c>
      <c r="D41" s="4">
        <v>2</v>
      </c>
      <c r="E41" s="4"/>
      <c r="F41" s="4" t="s">
        <v>12</v>
      </c>
      <c r="G41" s="4">
        <f aca="true" t="shared" si="10" ref="G41:G50">SUM(H41:L41,P41:Q41)</f>
        <v>497</v>
      </c>
      <c r="H41" s="4">
        <v>25</v>
      </c>
      <c r="I41" s="4">
        <v>81</v>
      </c>
      <c r="J41" s="4">
        <v>177</v>
      </c>
      <c r="K41" s="4">
        <v>160</v>
      </c>
      <c r="L41" s="4">
        <v>43</v>
      </c>
      <c r="M41" s="4">
        <f aca="true" t="shared" si="11" ref="M41:M66">SUM(H41:L41)</f>
        <v>486</v>
      </c>
      <c r="N41" s="8">
        <f>(1*I41+2*J41+3*K41+4*L41)/M41</f>
        <v>2.236625514403292</v>
      </c>
      <c r="O41" s="8">
        <f>SQRT((H41*0^2+I41*1^2+J41*2^2+K41*3^2+L41*4^2)/M41-N41^2)</f>
        <v>0.9997819369687239</v>
      </c>
      <c r="P41" s="4">
        <v>11</v>
      </c>
      <c r="Q41" s="4">
        <v>0</v>
      </c>
      <c r="R41" s="11"/>
    </row>
    <row r="42" spans="1:18" s="1" customFormat="1" ht="21.75">
      <c r="A42" s="13" t="s">
        <v>153</v>
      </c>
      <c r="B42" s="13" t="s">
        <v>196</v>
      </c>
      <c r="C42" s="3">
        <v>1</v>
      </c>
      <c r="D42" s="4">
        <v>2</v>
      </c>
      <c r="E42" s="4"/>
      <c r="F42" s="4" t="s">
        <v>17</v>
      </c>
      <c r="G42" s="4">
        <f t="shared" si="10"/>
        <v>489</v>
      </c>
      <c r="H42" s="4">
        <v>13</v>
      </c>
      <c r="I42" s="4">
        <v>179</v>
      </c>
      <c r="J42" s="4">
        <v>159</v>
      </c>
      <c r="K42" s="4">
        <v>78</v>
      </c>
      <c r="L42" s="4">
        <v>57</v>
      </c>
      <c r="M42" s="4">
        <f t="shared" si="11"/>
        <v>486</v>
      </c>
      <c r="N42" s="8">
        <f aca="true" t="shared" si="12" ref="N42:N66">(1*I42+2*J42+3*K42+4*L42)/M42</f>
        <v>1.9732510288065843</v>
      </c>
      <c r="O42" s="8">
        <f aca="true" t="shared" si="13" ref="O42:O66">SQRT((H42*0^2+I42*1^2+J42*2^2+K42*3^2+L42*4^2)/M42-N42^2)</f>
        <v>1.050820043654018</v>
      </c>
      <c r="P42" s="4">
        <v>3</v>
      </c>
      <c r="Q42" s="4">
        <v>0</v>
      </c>
      <c r="R42" s="11"/>
    </row>
    <row r="43" spans="1:18" s="1" customFormat="1" ht="21.75">
      <c r="A43" s="13" t="s">
        <v>154</v>
      </c>
      <c r="B43" s="13" t="s">
        <v>197</v>
      </c>
      <c r="C43" s="3">
        <v>1</v>
      </c>
      <c r="D43" s="4">
        <v>2</v>
      </c>
      <c r="E43" s="4"/>
      <c r="F43" s="4" t="s">
        <v>16</v>
      </c>
      <c r="G43" s="4">
        <f t="shared" si="10"/>
        <v>488</v>
      </c>
      <c r="H43" s="4">
        <v>0</v>
      </c>
      <c r="I43" s="4">
        <v>153</v>
      </c>
      <c r="J43" s="4">
        <v>260</v>
      </c>
      <c r="K43" s="4">
        <v>72</v>
      </c>
      <c r="L43" s="4">
        <v>1</v>
      </c>
      <c r="M43" s="4">
        <f t="shared" si="11"/>
        <v>486</v>
      </c>
      <c r="N43" s="8">
        <f t="shared" si="12"/>
        <v>1.837448559670782</v>
      </c>
      <c r="O43" s="8">
        <f t="shared" si="13"/>
        <v>0.6669111221780281</v>
      </c>
      <c r="P43" s="4">
        <v>2</v>
      </c>
      <c r="Q43" s="4">
        <v>0</v>
      </c>
      <c r="R43" s="11"/>
    </row>
    <row r="44" spans="1:18" s="1" customFormat="1" ht="21.75">
      <c r="A44" s="13" t="s">
        <v>155</v>
      </c>
      <c r="B44" s="13" t="s">
        <v>190</v>
      </c>
      <c r="C44" s="3">
        <v>1</v>
      </c>
      <c r="D44" s="4">
        <v>2</v>
      </c>
      <c r="E44" s="4"/>
      <c r="F44" s="4" t="s">
        <v>13</v>
      </c>
      <c r="G44" s="4">
        <f t="shared" si="10"/>
        <v>491</v>
      </c>
      <c r="H44" s="4">
        <v>25</v>
      </c>
      <c r="I44" s="4">
        <v>61</v>
      </c>
      <c r="J44" s="4">
        <v>186</v>
      </c>
      <c r="K44" s="4">
        <v>162</v>
      </c>
      <c r="L44" s="4">
        <v>52</v>
      </c>
      <c r="M44" s="4">
        <f t="shared" si="11"/>
        <v>486</v>
      </c>
      <c r="N44" s="8">
        <f t="shared" si="12"/>
        <v>2.3189300411522633</v>
      </c>
      <c r="O44" s="8">
        <f t="shared" si="13"/>
        <v>0.9954276575639276</v>
      </c>
      <c r="P44" s="4">
        <v>5</v>
      </c>
      <c r="Q44" s="4">
        <v>0</v>
      </c>
      <c r="R44" s="11"/>
    </row>
    <row r="45" spans="1:18" s="1" customFormat="1" ht="21.75">
      <c r="A45" s="13" t="s">
        <v>156</v>
      </c>
      <c r="B45" s="13" t="s">
        <v>191</v>
      </c>
      <c r="C45" s="3">
        <v>1</v>
      </c>
      <c r="D45" s="4">
        <v>2</v>
      </c>
      <c r="E45" s="4"/>
      <c r="F45" s="4" t="s">
        <v>13</v>
      </c>
      <c r="G45" s="4">
        <f t="shared" si="10"/>
        <v>489</v>
      </c>
      <c r="H45" s="4">
        <v>41</v>
      </c>
      <c r="I45" s="4">
        <v>173</v>
      </c>
      <c r="J45" s="4">
        <v>146</v>
      </c>
      <c r="K45" s="4">
        <v>74</v>
      </c>
      <c r="L45" s="4">
        <v>52</v>
      </c>
      <c r="M45" s="4">
        <f t="shared" si="11"/>
        <v>486</v>
      </c>
      <c r="N45" s="8">
        <f t="shared" si="12"/>
        <v>1.8415637860082306</v>
      </c>
      <c r="O45" s="8">
        <f t="shared" si="13"/>
        <v>1.1173900471797138</v>
      </c>
      <c r="P45" s="4">
        <v>3</v>
      </c>
      <c r="Q45" s="4">
        <v>0</v>
      </c>
      <c r="R45" s="11"/>
    </row>
    <row r="46" spans="1:18" s="1" customFormat="1" ht="21.75">
      <c r="A46" s="13" t="s">
        <v>157</v>
      </c>
      <c r="B46" s="13" t="s">
        <v>192</v>
      </c>
      <c r="C46" s="3">
        <v>1</v>
      </c>
      <c r="D46" s="4">
        <v>2</v>
      </c>
      <c r="E46" s="4"/>
      <c r="F46" s="4" t="s">
        <v>14</v>
      </c>
      <c r="G46" s="4">
        <f t="shared" si="10"/>
        <v>490</v>
      </c>
      <c r="H46" s="4">
        <v>0</v>
      </c>
      <c r="I46" s="4">
        <v>65</v>
      </c>
      <c r="J46" s="4">
        <v>92</v>
      </c>
      <c r="K46" s="4">
        <v>140</v>
      </c>
      <c r="L46" s="4">
        <v>189</v>
      </c>
      <c r="M46" s="4">
        <f t="shared" si="11"/>
        <v>486</v>
      </c>
      <c r="N46" s="8">
        <f t="shared" si="12"/>
        <v>2.932098765432099</v>
      </c>
      <c r="O46" s="8">
        <f t="shared" si="13"/>
        <v>1.0528808795984423</v>
      </c>
      <c r="P46" s="4">
        <v>4</v>
      </c>
      <c r="Q46" s="4">
        <v>0</v>
      </c>
      <c r="R46" s="11"/>
    </row>
    <row r="47" spans="1:18" s="1" customFormat="1" ht="21.75">
      <c r="A47" s="13" t="s">
        <v>158</v>
      </c>
      <c r="B47" s="13" t="s">
        <v>193</v>
      </c>
      <c r="C47" s="3">
        <v>1</v>
      </c>
      <c r="D47" s="4">
        <v>2</v>
      </c>
      <c r="E47" s="4"/>
      <c r="F47" s="4" t="s">
        <v>14</v>
      </c>
      <c r="G47" s="4">
        <f t="shared" si="10"/>
        <v>490</v>
      </c>
      <c r="H47" s="4">
        <v>1</v>
      </c>
      <c r="I47" s="4">
        <v>0</v>
      </c>
      <c r="J47" s="4">
        <v>11</v>
      </c>
      <c r="K47" s="4">
        <v>183</v>
      </c>
      <c r="L47" s="4">
        <v>293</v>
      </c>
      <c r="M47" s="4">
        <f t="shared" si="11"/>
        <v>488</v>
      </c>
      <c r="N47" s="8">
        <f t="shared" si="12"/>
        <v>3.57172131147541</v>
      </c>
      <c r="O47" s="8">
        <f t="shared" si="13"/>
        <v>0.5608281239629358</v>
      </c>
      <c r="P47" s="4">
        <v>2</v>
      </c>
      <c r="Q47" s="4">
        <v>0</v>
      </c>
      <c r="R47" s="11"/>
    </row>
    <row r="48" spans="1:18" s="1" customFormat="1" ht="21.75">
      <c r="A48" s="13" t="s">
        <v>159</v>
      </c>
      <c r="B48" s="13" t="s">
        <v>198</v>
      </c>
      <c r="C48" s="3">
        <v>1</v>
      </c>
      <c r="D48" s="4">
        <v>2</v>
      </c>
      <c r="E48" s="4"/>
      <c r="F48" s="5" t="s">
        <v>84</v>
      </c>
      <c r="G48" s="6">
        <f t="shared" si="10"/>
        <v>489</v>
      </c>
      <c r="H48" s="4">
        <v>10</v>
      </c>
      <c r="I48" s="4">
        <v>56</v>
      </c>
      <c r="J48" s="4">
        <v>279</v>
      </c>
      <c r="K48" s="4">
        <v>131</v>
      </c>
      <c r="L48" s="4">
        <v>13</v>
      </c>
      <c r="M48" s="4">
        <f t="shared" si="11"/>
        <v>489</v>
      </c>
      <c r="N48" s="8">
        <f t="shared" si="12"/>
        <v>2.165644171779141</v>
      </c>
      <c r="O48" s="8">
        <f t="shared" si="13"/>
        <v>0.7369627911874974</v>
      </c>
      <c r="P48" s="4">
        <v>0</v>
      </c>
      <c r="Q48" s="4">
        <v>0</v>
      </c>
      <c r="R48" s="11"/>
    </row>
    <row r="49" spans="1:18" s="1" customFormat="1" ht="21.75">
      <c r="A49" s="13" t="s">
        <v>160</v>
      </c>
      <c r="B49" s="13" t="s">
        <v>194</v>
      </c>
      <c r="C49" s="3">
        <v>0.5</v>
      </c>
      <c r="D49" s="4">
        <v>2</v>
      </c>
      <c r="E49" s="4"/>
      <c r="F49" s="4" t="s">
        <v>200</v>
      </c>
      <c r="G49" s="4">
        <f t="shared" si="10"/>
        <v>490</v>
      </c>
      <c r="H49" s="4">
        <v>0</v>
      </c>
      <c r="I49" s="4">
        <v>2</v>
      </c>
      <c r="J49" s="4">
        <v>51</v>
      </c>
      <c r="K49" s="4">
        <v>171</v>
      </c>
      <c r="L49" s="4">
        <v>266</v>
      </c>
      <c r="M49" s="4">
        <f t="shared" si="11"/>
        <v>490</v>
      </c>
      <c r="N49" s="8">
        <f t="shared" si="12"/>
        <v>3.4306122448979592</v>
      </c>
      <c r="O49" s="8">
        <f t="shared" si="13"/>
        <v>0.6912585628159607</v>
      </c>
      <c r="P49" s="4">
        <v>0</v>
      </c>
      <c r="Q49" s="4">
        <v>0</v>
      </c>
      <c r="R49" s="11"/>
    </row>
    <row r="50" spans="1:18" s="1" customFormat="1" ht="21.75">
      <c r="A50" s="13" t="s">
        <v>161</v>
      </c>
      <c r="B50" s="13" t="s">
        <v>195</v>
      </c>
      <c r="C50" s="3">
        <v>0.5</v>
      </c>
      <c r="D50" s="4">
        <v>2</v>
      </c>
      <c r="E50" s="4"/>
      <c r="F50" s="4" t="s">
        <v>18</v>
      </c>
      <c r="G50" s="4">
        <f t="shared" si="10"/>
        <v>490</v>
      </c>
      <c r="H50" s="4">
        <v>26</v>
      </c>
      <c r="I50" s="4">
        <v>159</v>
      </c>
      <c r="J50" s="4">
        <v>178</v>
      </c>
      <c r="K50" s="4">
        <v>106</v>
      </c>
      <c r="L50" s="4">
        <v>18</v>
      </c>
      <c r="M50" s="4">
        <f t="shared" si="11"/>
        <v>487</v>
      </c>
      <c r="N50" s="8">
        <f t="shared" si="12"/>
        <v>1.8583162217659137</v>
      </c>
      <c r="O50" s="8">
        <f t="shared" si="13"/>
        <v>0.9409940779990364</v>
      </c>
      <c r="P50" s="4">
        <v>3</v>
      </c>
      <c r="Q50" s="4">
        <v>0</v>
      </c>
      <c r="R50" s="11"/>
    </row>
    <row r="51" spans="1:18" s="1" customFormat="1" ht="21.75">
      <c r="A51" s="13"/>
      <c r="B51" s="26" t="s">
        <v>117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8"/>
      <c r="O51" s="8"/>
      <c r="P51" s="4"/>
      <c r="Q51" s="4"/>
      <c r="R51" s="11"/>
    </row>
    <row r="52" spans="1:18" s="1" customFormat="1" ht="21.75">
      <c r="A52" s="13" t="s">
        <v>162</v>
      </c>
      <c r="B52" s="13" t="s">
        <v>83</v>
      </c>
      <c r="C52" s="3">
        <v>1</v>
      </c>
      <c r="D52" s="4">
        <v>2</v>
      </c>
      <c r="E52" s="4"/>
      <c r="F52" s="4" t="s">
        <v>12</v>
      </c>
      <c r="G52" s="4">
        <f aca="true" t="shared" si="14" ref="G52:G66">SUM(H52:L52,P52:Q52)</f>
        <v>126</v>
      </c>
      <c r="H52" s="4">
        <v>7</v>
      </c>
      <c r="I52" s="4">
        <v>24</v>
      </c>
      <c r="J52" s="4">
        <v>44</v>
      </c>
      <c r="K52" s="4">
        <v>45</v>
      </c>
      <c r="L52" s="4">
        <v>6</v>
      </c>
      <c r="M52" s="4">
        <f t="shared" si="11"/>
        <v>126</v>
      </c>
      <c r="N52" s="8">
        <f t="shared" si="12"/>
        <v>2.1507936507936507</v>
      </c>
      <c r="O52" s="8">
        <f t="shared" si="13"/>
        <v>0.9682864943795214</v>
      </c>
      <c r="P52" s="4">
        <v>0</v>
      </c>
      <c r="Q52" s="4">
        <v>0</v>
      </c>
      <c r="R52" s="11"/>
    </row>
    <row r="53" spans="1:18" s="1" customFormat="1" ht="21.75">
      <c r="A53" s="13" t="s">
        <v>163</v>
      </c>
      <c r="B53" s="13" t="s">
        <v>199</v>
      </c>
      <c r="C53" s="3">
        <v>1</v>
      </c>
      <c r="D53" s="4">
        <v>2</v>
      </c>
      <c r="E53" s="4"/>
      <c r="F53" s="4" t="s">
        <v>17</v>
      </c>
      <c r="G53" s="4">
        <f t="shared" si="14"/>
        <v>249</v>
      </c>
      <c r="H53" s="4">
        <v>8</v>
      </c>
      <c r="I53" s="4">
        <v>58</v>
      </c>
      <c r="J53" s="4">
        <v>80</v>
      </c>
      <c r="K53" s="4">
        <v>64</v>
      </c>
      <c r="L53" s="4">
        <v>39</v>
      </c>
      <c r="M53" s="4">
        <f t="shared" si="11"/>
        <v>249</v>
      </c>
      <c r="N53" s="8">
        <f t="shared" si="12"/>
        <v>2.2730923694779115</v>
      </c>
      <c r="O53" s="8">
        <f t="shared" si="13"/>
        <v>1.0818504875497608</v>
      </c>
      <c r="P53" s="4">
        <v>0</v>
      </c>
      <c r="Q53" s="4">
        <v>0</v>
      </c>
      <c r="R53" s="11"/>
    </row>
    <row r="54" spans="1:18" s="1" customFormat="1" ht="21.75">
      <c r="A54" s="13" t="s">
        <v>164</v>
      </c>
      <c r="B54" s="13" t="s">
        <v>165</v>
      </c>
      <c r="C54" s="3">
        <v>1.5</v>
      </c>
      <c r="D54" s="4">
        <v>2</v>
      </c>
      <c r="E54" s="4"/>
      <c r="F54" s="4" t="s">
        <v>16</v>
      </c>
      <c r="G54" s="4">
        <f t="shared" si="14"/>
        <v>208</v>
      </c>
      <c r="H54" s="4">
        <v>15</v>
      </c>
      <c r="I54" s="4">
        <v>80</v>
      </c>
      <c r="J54" s="4">
        <v>67</v>
      </c>
      <c r="K54" s="4">
        <v>42</v>
      </c>
      <c r="L54" s="4">
        <v>4</v>
      </c>
      <c r="M54" s="4">
        <f t="shared" si="11"/>
        <v>208</v>
      </c>
      <c r="N54" s="8">
        <f t="shared" si="12"/>
        <v>1.7115384615384615</v>
      </c>
      <c r="O54" s="8">
        <f t="shared" si="13"/>
        <v>0.9320477550809719</v>
      </c>
      <c r="P54" s="4">
        <v>0</v>
      </c>
      <c r="Q54" s="4">
        <v>0</v>
      </c>
      <c r="R54" s="11"/>
    </row>
    <row r="55" spans="1:18" s="1" customFormat="1" ht="21.75">
      <c r="A55" s="13" t="s">
        <v>166</v>
      </c>
      <c r="B55" s="13" t="s">
        <v>167</v>
      </c>
      <c r="C55" s="3">
        <v>1.5</v>
      </c>
      <c r="D55" s="4">
        <v>2</v>
      </c>
      <c r="E55" s="4"/>
      <c r="F55" s="4" t="s">
        <v>13</v>
      </c>
      <c r="G55" s="4">
        <f t="shared" si="14"/>
        <v>83</v>
      </c>
      <c r="H55" s="4">
        <v>4</v>
      </c>
      <c r="I55" s="4">
        <v>33</v>
      </c>
      <c r="J55" s="4">
        <v>16</v>
      </c>
      <c r="K55" s="4">
        <v>21</v>
      </c>
      <c r="L55" s="4">
        <v>9</v>
      </c>
      <c r="M55" s="4">
        <f t="shared" si="11"/>
        <v>83</v>
      </c>
      <c r="N55" s="8">
        <f t="shared" si="12"/>
        <v>1.9759036144578312</v>
      </c>
      <c r="O55" s="8">
        <f t="shared" si="13"/>
        <v>1.1298352968192942</v>
      </c>
      <c r="P55" s="4">
        <v>0</v>
      </c>
      <c r="Q55" s="4">
        <v>0</v>
      </c>
      <c r="R55" s="11"/>
    </row>
    <row r="56" spans="1:18" s="1" customFormat="1" ht="21.75">
      <c r="A56" s="13" t="s">
        <v>168</v>
      </c>
      <c r="B56" s="13" t="s">
        <v>169</v>
      </c>
      <c r="C56" s="3">
        <v>1</v>
      </c>
      <c r="D56" s="4">
        <v>2</v>
      </c>
      <c r="E56" s="4"/>
      <c r="F56" s="4" t="s">
        <v>84</v>
      </c>
      <c r="G56" s="4">
        <f t="shared" si="14"/>
        <v>12</v>
      </c>
      <c r="H56" s="4">
        <v>0</v>
      </c>
      <c r="I56" s="4">
        <v>0</v>
      </c>
      <c r="J56" s="4">
        <v>2</v>
      </c>
      <c r="K56" s="4">
        <v>7</v>
      </c>
      <c r="L56" s="4">
        <v>3</v>
      </c>
      <c r="M56" s="4">
        <f t="shared" si="11"/>
        <v>12</v>
      </c>
      <c r="N56" s="8">
        <f t="shared" si="12"/>
        <v>3.0833333333333335</v>
      </c>
      <c r="O56" s="8">
        <f t="shared" si="13"/>
        <v>0.6400954789890501</v>
      </c>
      <c r="P56" s="4">
        <v>0</v>
      </c>
      <c r="Q56" s="4">
        <v>0</v>
      </c>
      <c r="R56" s="11"/>
    </row>
    <row r="57" spans="1:18" s="1" customFormat="1" ht="21.75">
      <c r="A57" s="13" t="s">
        <v>170</v>
      </c>
      <c r="B57" s="13" t="s">
        <v>172</v>
      </c>
      <c r="C57" s="3">
        <v>1</v>
      </c>
      <c r="D57" s="4">
        <v>2</v>
      </c>
      <c r="E57" s="4"/>
      <c r="F57" s="4" t="s">
        <v>84</v>
      </c>
      <c r="G57" s="4">
        <f t="shared" si="14"/>
        <v>12</v>
      </c>
      <c r="H57" s="4"/>
      <c r="I57" s="4">
        <v>0</v>
      </c>
      <c r="J57" s="4">
        <v>2</v>
      </c>
      <c r="K57" s="4">
        <v>7</v>
      </c>
      <c r="L57" s="4">
        <v>3</v>
      </c>
      <c r="M57" s="4">
        <f t="shared" si="11"/>
        <v>12</v>
      </c>
      <c r="N57" s="8">
        <f t="shared" si="12"/>
        <v>3.0833333333333335</v>
      </c>
      <c r="O57" s="8">
        <f t="shared" si="13"/>
        <v>0.6400954789890501</v>
      </c>
      <c r="P57" s="4">
        <v>0</v>
      </c>
      <c r="Q57" s="4">
        <v>0</v>
      </c>
      <c r="R57" s="11"/>
    </row>
    <row r="58" spans="1:18" s="1" customFormat="1" ht="21.75">
      <c r="A58" s="13" t="s">
        <v>171</v>
      </c>
      <c r="B58" s="13" t="s">
        <v>173</v>
      </c>
      <c r="C58" s="3">
        <v>1</v>
      </c>
      <c r="D58" s="4">
        <v>2</v>
      </c>
      <c r="E58" s="4"/>
      <c r="F58" s="4" t="s">
        <v>84</v>
      </c>
      <c r="G58" s="4">
        <f t="shared" si="14"/>
        <v>8</v>
      </c>
      <c r="H58" s="4">
        <v>0</v>
      </c>
      <c r="I58" s="4">
        <v>0</v>
      </c>
      <c r="J58" s="4">
        <v>0</v>
      </c>
      <c r="K58" s="4">
        <v>5</v>
      </c>
      <c r="L58" s="4">
        <v>3</v>
      </c>
      <c r="M58" s="4">
        <f t="shared" si="11"/>
        <v>8</v>
      </c>
      <c r="N58" s="8">
        <f t="shared" si="12"/>
        <v>3.375</v>
      </c>
      <c r="O58" s="8">
        <f t="shared" si="13"/>
        <v>0.4841229182759271</v>
      </c>
      <c r="P58" s="4">
        <v>0</v>
      </c>
      <c r="Q58" s="4">
        <v>0</v>
      </c>
      <c r="R58" s="11"/>
    </row>
    <row r="59" spans="1:18" s="1" customFormat="1" ht="21.75">
      <c r="A59" s="13" t="s">
        <v>178</v>
      </c>
      <c r="B59" s="13" t="s">
        <v>82</v>
      </c>
      <c r="C59" s="3"/>
      <c r="D59" s="4">
        <v>2</v>
      </c>
      <c r="E59" s="4"/>
      <c r="F59" s="4" t="s">
        <v>200</v>
      </c>
      <c r="G59" s="4">
        <f t="shared" si="14"/>
        <v>36</v>
      </c>
      <c r="H59" s="4">
        <v>0</v>
      </c>
      <c r="I59" s="4">
        <v>1</v>
      </c>
      <c r="J59" s="4">
        <v>22</v>
      </c>
      <c r="K59" s="4">
        <v>13</v>
      </c>
      <c r="L59" s="4">
        <v>0</v>
      </c>
      <c r="M59" s="4">
        <f>SUM(H59:L59)</f>
        <v>36</v>
      </c>
      <c r="N59" s="8">
        <f>(1*I59+2*J59+3*K59+4*L59)/M59</f>
        <v>2.3333333333333335</v>
      </c>
      <c r="O59" s="8">
        <f>SQRT((H59*0^2+I59*1^2+J59*2^2+K59*3^2+L59*4^2)/M59-N59^2)</f>
        <v>0.5270462766947289</v>
      </c>
      <c r="P59" s="4">
        <v>0</v>
      </c>
      <c r="Q59" s="4">
        <v>0</v>
      </c>
      <c r="R59" s="11"/>
    </row>
    <row r="60" spans="1:18" s="1" customFormat="1" ht="21.75">
      <c r="A60" s="13" t="s">
        <v>179</v>
      </c>
      <c r="B60" s="13" t="s">
        <v>180</v>
      </c>
      <c r="C60" s="3"/>
      <c r="D60" s="4">
        <v>2</v>
      </c>
      <c r="E60" s="4"/>
      <c r="F60" s="4" t="s">
        <v>200</v>
      </c>
      <c r="G60" s="4">
        <f t="shared" si="14"/>
        <v>36</v>
      </c>
      <c r="H60" s="4">
        <v>0</v>
      </c>
      <c r="I60" s="4">
        <v>4</v>
      </c>
      <c r="J60" s="4">
        <v>9</v>
      </c>
      <c r="K60" s="4">
        <v>19</v>
      </c>
      <c r="L60" s="4">
        <v>4</v>
      </c>
      <c r="M60" s="4">
        <f>SUM(H60:L60)</f>
        <v>36</v>
      </c>
      <c r="N60" s="8">
        <f>(1*I60+2*J60+3*K60+4*L60)/M60</f>
        <v>2.638888888888889</v>
      </c>
      <c r="O60" s="8">
        <f>SQRT((H60*0^2+I60*1^2+J60*2^2+K60*3^2+L60*4^2)/M60-N60^2)</f>
        <v>0.8216777476527249</v>
      </c>
      <c r="P60" s="4">
        <v>0</v>
      </c>
      <c r="Q60" s="4">
        <v>0</v>
      </c>
      <c r="R60" s="11"/>
    </row>
    <row r="61" spans="1:18" s="1" customFormat="1" ht="21.75">
      <c r="A61" s="13" t="s">
        <v>176</v>
      </c>
      <c r="B61" s="13" t="s">
        <v>177</v>
      </c>
      <c r="C61" s="3">
        <v>0.5</v>
      </c>
      <c r="D61" s="4">
        <v>2</v>
      </c>
      <c r="E61" s="4"/>
      <c r="F61" s="4" t="s">
        <v>200</v>
      </c>
      <c r="G61" s="4">
        <f t="shared" si="14"/>
        <v>25</v>
      </c>
      <c r="H61" s="4">
        <v>0</v>
      </c>
      <c r="I61" s="4">
        <v>0</v>
      </c>
      <c r="J61" s="4">
        <v>2</v>
      </c>
      <c r="K61" s="4">
        <v>14</v>
      </c>
      <c r="L61" s="4">
        <v>9</v>
      </c>
      <c r="M61" s="4">
        <f>SUM(H61:L61)</f>
        <v>25</v>
      </c>
      <c r="N61" s="8">
        <f>(1*I61+2*J61+3*K61+4*L61)/M61</f>
        <v>3.28</v>
      </c>
      <c r="O61" s="8">
        <f>SQRT((H61*0^2+I61*1^2+J61*2^2+K61*3^2+L61*4^2)/M61-N61^2)</f>
        <v>0.6013318551349172</v>
      </c>
      <c r="P61" s="4">
        <v>0</v>
      </c>
      <c r="Q61" s="4">
        <v>0</v>
      </c>
      <c r="R61" s="11"/>
    </row>
    <row r="62" spans="1:18" s="1" customFormat="1" ht="21.75">
      <c r="A62" s="13" t="s">
        <v>174</v>
      </c>
      <c r="B62" s="13" t="s">
        <v>175</v>
      </c>
      <c r="C62" s="3">
        <v>1</v>
      </c>
      <c r="D62" s="4">
        <v>2</v>
      </c>
      <c r="E62" s="4"/>
      <c r="F62" s="4" t="s">
        <v>200</v>
      </c>
      <c r="G62" s="4">
        <f t="shared" si="14"/>
        <v>489</v>
      </c>
      <c r="H62" s="4">
        <v>2</v>
      </c>
      <c r="I62" s="4">
        <v>79</v>
      </c>
      <c r="J62" s="4">
        <v>193</v>
      </c>
      <c r="K62" s="4">
        <v>154</v>
      </c>
      <c r="L62" s="4">
        <v>59</v>
      </c>
      <c r="M62" s="4">
        <f>SUM(H62:L62)</f>
        <v>487</v>
      </c>
      <c r="N62" s="8">
        <f>(1*I62+2*J62+3*K62+4*L62)/M62</f>
        <v>2.3880903490759753</v>
      </c>
      <c r="O62" s="8">
        <f>SQRT((H62*0^2+I62*1^2+J62*2^2+K62*3^2+L62*4^2)/M62-N62^2)</f>
        <v>0.9104130930795081</v>
      </c>
      <c r="P62" s="4">
        <v>2</v>
      </c>
      <c r="Q62" s="4">
        <v>0</v>
      </c>
      <c r="R62" s="11"/>
    </row>
    <row r="63" spans="1:18" s="1" customFormat="1" ht="21.75">
      <c r="A63" s="13" t="s">
        <v>181</v>
      </c>
      <c r="B63" s="13" t="s">
        <v>182</v>
      </c>
      <c r="C63" s="3">
        <v>1</v>
      </c>
      <c r="D63" s="4">
        <v>2</v>
      </c>
      <c r="E63" s="4"/>
      <c r="F63" s="4" t="s">
        <v>200</v>
      </c>
      <c r="G63" s="4">
        <f t="shared" si="14"/>
        <v>84</v>
      </c>
      <c r="H63" s="4">
        <v>8</v>
      </c>
      <c r="I63" s="4">
        <v>16</v>
      </c>
      <c r="J63" s="4">
        <v>17</v>
      </c>
      <c r="K63" s="4">
        <v>18</v>
      </c>
      <c r="L63" s="4">
        <v>24</v>
      </c>
      <c r="M63" s="4">
        <f t="shared" si="11"/>
        <v>83</v>
      </c>
      <c r="N63" s="8">
        <f t="shared" si="12"/>
        <v>2.4096385542168677</v>
      </c>
      <c r="O63" s="8">
        <f t="shared" si="13"/>
        <v>1.3356659327147549</v>
      </c>
      <c r="P63" s="4">
        <v>1</v>
      </c>
      <c r="Q63" s="4">
        <v>0</v>
      </c>
      <c r="R63" s="11"/>
    </row>
    <row r="64" spans="1:18" s="1" customFormat="1" ht="21.75">
      <c r="A64" s="13" t="s">
        <v>185</v>
      </c>
      <c r="B64" s="13" t="s">
        <v>186</v>
      </c>
      <c r="C64" s="3">
        <v>1</v>
      </c>
      <c r="D64" s="4">
        <v>2</v>
      </c>
      <c r="E64" s="4"/>
      <c r="F64" s="4" t="s">
        <v>18</v>
      </c>
      <c r="G64" s="4">
        <f t="shared" si="14"/>
        <v>249</v>
      </c>
      <c r="H64" s="4">
        <v>0</v>
      </c>
      <c r="I64" s="4">
        <v>70</v>
      </c>
      <c r="J64" s="4">
        <v>56</v>
      </c>
      <c r="K64" s="4">
        <v>78</v>
      </c>
      <c r="L64" s="4">
        <v>45</v>
      </c>
      <c r="M64" s="4">
        <f t="shared" si="11"/>
        <v>249</v>
      </c>
      <c r="N64" s="8">
        <f t="shared" si="12"/>
        <v>2.393574297188755</v>
      </c>
      <c r="O64" s="8">
        <f t="shared" si="13"/>
        <v>1.0781318791769394</v>
      </c>
      <c r="P64" s="4">
        <v>0</v>
      </c>
      <c r="Q64" s="4">
        <v>0</v>
      </c>
      <c r="R64" s="11"/>
    </row>
    <row r="65" spans="1:18" s="1" customFormat="1" ht="21.75">
      <c r="A65" s="13" t="s">
        <v>183</v>
      </c>
      <c r="B65" s="13" t="s">
        <v>184</v>
      </c>
      <c r="C65" s="3">
        <v>1</v>
      </c>
      <c r="D65" s="4">
        <v>2</v>
      </c>
      <c r="E65" s="4"/>
      <c r="F65" s="4" t="s">
        <v>18</v>
      </c>
      <c r="G65" s="4">
        <f t="shared" si="14"/>
        <v>127</v>
      </c>
      <c r="H65" s="4">
        <v>0</v>
      </c>
      <c r="I65" s="4">
        <v>7</v>
      </c>
      <c r="J65" s="4">
        <v>30</v>
      </c>
      <c r="K65" s="4">
        <v>64</v>
      </c>
      <c r="L65" s="4">
        <v>24</v>
      </c>
      <c r="M65" s="4">
        <f t="shared" si="11"/>
        <v>125</v>
      </c>
      <c r="N65" s="8">
        <f t="shared" si="12"/>
        <v>2.84</v>
      </c>
      <c r="O65" s="8">
        <f t="shared" si="13"/>
        <v>0.7939773296511682</v>
      </c>
      <c r="P65" s="4">
        <v>2</v>
      </c>
      <c r="Q65" s="4">
        <v>0</v>
      </c>
      <c r="R65" s="11"/>
    </row>
    <row r="66" spans="1:18" s="1" customFormat="1" ht="21.75">
      <c r="A66" s="13" t="s">
        <v>187</v>
      </c>
      <c r="B66" s="13" t="s">
        <v>188</v>
      </c>
      <c r="C66" s="3">
        <v>1</v>
      </c>
      <c r="D66" s="4">
        <v>2</v>
      </c>
      <c r="E66" s="4"/>
      <c r="F66" s="4" t="s">
        <v>18</v>
      </c>
      <c r="G66" s="4">
        <f t="shared" si="14"/>
        <v>43</v>
      </c>
      <c r="H66" s="4">
        <v>0</v>
      </c>
      <c r="I66" s="4">
        <v>5</v>
      </c>
      <c r="J66" s="4">
        <v>15</v>
      </c>
      <c r="K66" s="4">
        <v>14</v>
      </c>
      <c r="L66" s="4">
        <v>8</v>
      </c>
      <c r="M66" s="4">
        <f t="shared" si="11"/>
        <v>42</v>
      </c>
      <c r="N66" s="8">
        <f t="shared" si="12"/>
        <v>2.5952380952380953</v>
      </c>
      <c r="O66" s="8">
        <f t="shared" si="13"/>
        <v>0.927349623530973</v>
      </c>
      <c r="P66" s="4">
        <v>1</v>
      </c>
      <c r="Q66" s="4">
        <v>0</v>
      </c>
      <c r="R66" s="11"/>
    </row>
    <row r="67" spans="1:18" s="1" customFormat="1" ht="21.75">
      <c r="A67" s="13"/>
      <c r="B67" s="13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8"/>
      <c r="O67" s="8"/>
      <c r="P67" s="4"/>
      <c r="Q67" s="4"/>
      <c r="R67" s="11"/>
    </row>
    <row r="68" spans="1:18" s="1" customFormat="1" ht="21.75">
      <c r="A68" s="6"/>
      <c r="B68" s="5" t="s">
        <v>34</v>
      </c>
      <c r="C68" s="5"/>
      <c r="D68" s="5"/>
      <c r="E68" s="5"/>
      <c r="F68" s="5"/>
      <c r="G68" s="4">
        <f>SUM(H68:L68,P68:Q68)</f>
        <v>6690</v>
      </c>
      <c r="H68" s="6">
        <f aca="true" t="shared" si="15" ref="H68:M68">SUM(H41:H67)</f>
        <v>185</v>
      </c>
      <c r="I68" s="6">
        <f t="shared" si="15"/>
        <v>1306</v>
      </c>
      <c r="J68" s="6">
        <f t="shared" si="15"/>
        <v>2094</v>
      </c>
      <c r="K68" s="6">
        <f t="shared" si="15"/>
        <v>1842</v>
      </c>
      <c r="L68" s="6">
        <f t="shared" si="15"/>
        <v>1224</v>
      </c>
      <c r="M68" s="6">
        <f t="shared" si="15"/>
        <v>6651</v>
      </c>
      <c r="N68" s="28">
        <f>(1*I68+2*J68+3*K68+4*L68)/M68</f>
        <v>2.393023605472861</v>
      </c>
      <c r="O68" s="28">
        <f>SQRT((H68*0^2+I68*1^2+J68*2^2+K68*3^2+L68*4^2)/M68-N68^2)</f>
        <v>1.0799241173003964</v>
      </c>
      <c r="P68" s="6">
        <f>SUM(P41:P67)</f>
        <v>39</v>
      </c>
      <c r="Q68" s="6">
        <f>SUM(Q41:Q67)</f>
        <v>0</v>
      </c>
      <c r="R68" s="11"/>
    </row>
    <row r="69" spans="1:18" s="1" customFormat="1" ht="21.75">
      <c r="A69" s="6"/>
      <c r="B69" s="5" t="s">
        <v>35</v>
      </c>
      <c r="C69" s="5"/>
      <c r="D69" s="5"/>
      <c r="E69" s="5"/>
      <c r="F69" s="5"/>
      <c r="G69" s="3">
        <f aca="true" t="shared" si="16" ref="G69:M69">G68*100/$G$68</f>
        <v>100</v>
      </c>
      <c r="H69" s="3">
        <f t="shared" si="16"/>
        <v>2.765321375186846</v>
      </c>
      <c r="I69" s="3">
        <f t="shared" si="16"/>
        <v>19.52167414050822</v>
      </c>
      <c r="J69" s="3">
        <f t="shared" si="16"/>
        <v>31.300448430493272</v>
      </c>
      <c r="K69" s="3">
        <f t="shared" si="16"/>
        <v>27.533632286995516</v>
      </c>
      <c r="L69" s="3">
        <f t="shared" si="16"/>
        <v>18.295964125560538</v>
      </c>
      <c r="M69" s="3">
        <f t="shared" si="16"/>
        <v>99.4170403587444</v>
      </c>
      <c r="N69" s="3"/>
      <c r="O69" s="3"/>
      <c r="P69" s="3">
        <f>P68*100/$G$68</f>
        <v>0.5829596412556054</v>
      </c>
      <c r="Q69" s="3">
        <f>Q68*100/$G$68</f>
        <v>0</v>
      </c>
      <c r="R69" s="11"/>
    </row>
    <row r="70" spans="1:18" s="1" customFormat="1" ht="21.75">
      <c r="A70" s="12"/>
      <c r="B70" s="9"/>
      <c r="C70" s="9"/>
      <c r="D70" s="9"/>
      <c r="E70" s="9"/>
      <c r="F70" s="9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1"/>
    </row>
    <row r="71" spans="2:17" ht="23.25">
      <c r="B71" s="19" t="s">
        <v>93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2:17" ht="21.75">
      <c r="B72" s="17" t="s">
        <v>151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33.75" customHeight="1">
      <c r="A73" s="46" t="s">
        <v>0</v>
      </c>
      <c r="B73" s="46" t="s">
        <v>7</v>
      </c>
      <c r="C73" s="3" t="s">
        <v>8</v>
      </c>
      <c r="D73" s="4" t="s">
        <v>9</v>
      </c>
      <c r="E73" s="4" t="s">
        <v>11</v>
      </c>
      <c r="F73" s="5" t="s">
        <v>10</v>
      </c>
      <c r="G73" s="48" t="s">
        <v>28</v>
      </c>
      <c r="H73" s="49" t="s">
        <v>26</v>
      </c>
      <c r="I73" s="49"/>
      <c r="J73" s="49"/>
      <c r="K73" s="49"/>
      <c r="L73" s="49"/>
      <c r="M73" s="50" t="s">
        <v>29</v>
      </c>
      <c r="N73" s="51" t="s">
        <v>27</v>
      </c>
      <c r="O73" s="51" t="s">
        <v>32</v>
      </c>
      <c r="P73" s="50" t="s">
        <v>33</v>
      </c>
      <c r="Q73" s="50"/>
    </row>
    <row r="74" spans="1:17" ht="21.75">
      <c r="A74" s="47"/>
      <c r="B74" s="47"/>
      <c r="C74" s="3"/>
      <c r="D74" s="4"/>
      <c r="E74" s="4"/>
      <c r="F74" s="5"/>
      <c r="G74" s="48"/>
      <c r="H74" s="4">
        <v>0</v>
      </c>
      <c r="I74" s="4">
        <v>1</v>
      </c>
      <c r="J74" s="4">
        <v>2</v>
      </c>
      <c r="K74" s="4">
        <v>3</v>
      </c>
      <c r="L74" s="4">
        <v>4</v>
      </c>
      <c r="M74" s="50"/>
      <c r="N74" s="51"/>
      <c r="O74" s="51"/>
      <c r="P74" s="4" t="s">
        <v>30</v>
      </c>
      <c r="Q74" s="4" t="s">
        <v>31</v>
      </c>
    </row>
    <row r="75" spans="1:17" ht="21.75">
      <c r="A75" s="23"/>
      <c r="B75" s="25" t="s">
        <v>201</v>
      </c>
      <c r="C75" s="3"/>
      <c r="D75" s="4"/>
      <c r="E75" s="4"/>
      <c r="F75" s="5"/>
      <c r="G75" s="24"/>
      <c r="H75" s="4"/>
      <c r="I75" s="4"/>
      <c r="J75" s="4"/>
      <c r="K75" s="4"/>
      <c r="L75" s="4"/>
      <c r="M75" s="21"/>
      <c r="N75" s="22"/>
      <c r="O75" s="22"/>
      <c r="P75" s="4"/>
      <c r="Q75" s="4"/>
    </row>
    <row r="76" spans="1:18" s="1" customFormat="1" ht="21.75">
      <c r="A76" s="5" t="s">
        <v>39</v>
      </c>
      <c r="B76" s="5" t="s">
        <v>1</v>
      </c>
      <c r="C76" s="15"/>
      <c r="D76" s="5">
        <v>3</v>
      </c>
      <c r="E76" s="4"/>
      <c r="F76" s="5" t="s">
        <v>12</v>
      </c>
      <c r="G76" s="6">
        <f aca="true" t="shared" si="17" ref="G76:G102">SUM(H76:L76,P76:Q76)</f>
        <v>455</v>
      </c>
      <c r="H76" s="4">
        <v>25</v>
      </c>
      <c r="I76" s="4">
        <v>148</v>
      </c>
      <c r="J76" s="4">
        <v>151</v>
      </c>
      <c r="K76" s="4">
        <v>104</v>
      </c>
      <c r="L76" s="4">
        <v>27</v>
      </c>
      <c r="M76" s="4">
        <f>SUM(H76:L76)</f>
        <v>455</v>
      </c>
      <c r="N76" s="8">
        <f aca="true" t="shared" si="18" ref="N76:N88">(1*I76+2*J76+3*K76+4*L76)/M76</f>
        <v>1.9120879120879122</v>
      </c>
      <c r="O76" s="8">
        <f aca="true" t="shared" si="19" ref="O76:O88">SQRT((H76*0^2+I76*1^2+J76*2^2+K76*3^2+L76*4^2)/M76-N76^2)</f>
        <v>1.0016289112180958</v>
      </c>
      <c r="P76" s="4">
        <v>0</v>
      </c>
      <c r="Q76" s="4">
        <v>0</v>
      </c>
      <c r="R76" s="11"/>
    </row>
    <row r="77" spans="1:18" s="1" customFormat="1" ht="21.75">
      <c r="A77" s="5" t="s">
        <v>91</v>
      </c>
      <c r="B77" s="5" t="s">
        <v>202</v>
      </c>
      <c r="C77" s="15"/>
      <c r="D77" s="5">
        <v>3</v>
      </c>
      <c r="E77" s="4"/>
      <c r="F77" s="5" t="s">
        <v>13</v>
      </c>
      <c r="G77" s="6">
        <f t="shared" si="17"/>
        <v>455</v>
      </c>
      <c r="H77" s="4">
        <v>20</v>
      </c>
      <c r="I77" s="4">
        <v>179</v>
      </c>
      <c r="J77" s="4">
        <v>146</v>
      </c>
      <c r="K77" s="4">
        <v>92</v>
      </c>
      <c r="L77" s="4">
        <v>18</v>
      </c>
      <c r="M77" s="4">
        <f aca="true" t="shared" si="20" ref="M77:M88">SUM(H77:L77)</f>
        <v>455</v>
      </c>
      <c r="N77" s="8">
        <f t="shared" si="18"/>
        <v>1.8</v>
      </c>
      <c r="O77" s="8">
        <f t="shared" si="19"/>
        <v>0.9432233720971559</v>
      </c>
      <c r="P77" s="4">
        <v>0</v>
      </c>
      <c r="Q77" s="4">
        <v>0</v>
      </c>
      <c r="R77" s="11"/>
    </row>
    <row r="78" spans="1:18" s="1" customFormat="1" ht="21.75">
      <c r="A78" s="5" t="s">
        <v>40</v>
      </c>
      <c r="B78" s="5" t="s">
        <v>50</v>
      </c>
      <c r="C78" s="15"/>
      <c r="D78" s="5">
        <v>3</v>
      </c>
      <c r="E78" s="14"/>
      <c r="F78" s="5" t="s">
        <v>14</v>
      </c>
      <c r="G78" s="6">
        <f t="shared" si="17"/>
        <v>455</v>
      </c>
      <c r="H78" s="4">
        <v>2</v>
      </c>
      <c r="I78" s="4">
        <v>22</v>
      </c>
      <c r="J78" s="4">
        <v>106</v>
      </c>
      <c r="K78" s="4">
        <v>123</v>
      </c>
      <c r="L78" s="4">
        <v>202</v>
      </c>
      <c r="M78" s="4">
        <f t="shared" si="20"/>
        <v>455</v>
      </c>
      <c r="N78" s="8">
        <f t="shared" si="18"/>
        <v>3.101098901098901</v>
      </c>
      <c r="O78" s="8">
        <f t="shared" si="19"/>
        <v>0.9485088940472327</v>
      </c>
      <c r="P78" s="4">
        <v>0</v>
      </c>
      <c r="Q78" s="4">
        <v>0</v>
      </c>
      <c r="R78" s="11"/>
    </row>
    <row r="79" spans="1:18" s="1" customFormat="1" ht="21.75">
      <c r="A79" s="5" t="s">
        <v>41</v>
      </c>
      <c r="B79" s="5" t="s">
        <v>51</v>
      </c>
      <c r="C79" s="15"/>
      <c r="D79" s="5">
        <v>3</v>
      </c>
      <c r="E79" s="4"/>
      <c r="F79" s="5" t="s">
        <v>15</v>
      </c>
      <c r="G79" s="6">
        <f t="shared" si="17"/>
        <v>455</v>
      </c>
      <c r="H79" s="4">
        <v>18</v>
      </c>
      <c r="I79" s="4">
        <v>61</v>
      </c>
      <c r="J79" s="4">
        <v>152</v>
      </c>
      <c r="K79" s="4">
        <v>131</v>
      </c>
      <c r="L79" s="4">
        <v>93</v>
      </c>
      <c r="M79" s="4">
        <f t="shared" si="20"/>
        <v>455</v>
      </c>
      <c r="N79" s="8">
        <f t="shared" si="18"/>
        <v>2.4835164835164836</v>
      </c>
      <c r="O79" s="8">
        <f t="shared" si="19"/>
        <v>1.0788948085749839</v>
      </c>
      <c r="P79" s="4">
        <v>0</v>
      </c>
      <c r="Q79" s="4">
        <v>0</v>
      </c>
      <c r="R79" s="11"/>
    </row>
    <row r="80" spans="1:18" s="1" customFormat="1" ht="21.75">
      <c r="A80" s="5" t="s">
        <v>42</v>
      </c>
      <c r="B80" s="5" t="s">
        <v>2</v>
      </c>
      <c r="C80" s="15"/>
      <c r="D80" s="5">
        <v>3</v>
      </c>
      <c r="E80" s="4"/>
      <c r="F80" s="5" t="s">
        <v>16</v>
      </c>
      <c r="G80" s="6">
        <f t="shared" si="17"/>
        <v>455</v>
      </c>
      <c r="H80" s="4">
        <v>8</v>
      </c>
      <c r="I80" s="4">
        <v>98</v>
      </c>
      <c r="J80" s="4">
        <v>195</v>
      </c>
      <c r="K80" s="4">
        <v>130</v>
      </c>
      <c r="L80" s="4">
        <v>23</v>
      </c>
      <c r="M80" s="4">
        <f t="shared" si="20"/>
        <v>454</v>
      </c>
      <c r="N80" s="8">
        <f t="shared" si="18"/>
        <v>2.1365638766519823</v>
      </c>
      <c r="O80" s="8">
        <f t="shared" si="19"/>
        <v>0.8698739587259485</v>
      </c>
      <c r="P80" s="4">
        <v>0</v>
      </c>
      <c r="Q80" s="4">
        <v>1</v>
      </c>
      <c r="R80" s="11"/>
    </row>
    <row r="81" spans="1:18" s="1" customFormat="1" ht="21.75">
      <c r="A81" s="5"/>
      <c r="B81" s="26" t="s">
        <v>203</v>
      </c>
      <c r="C81" s="15"/>
      <c r="D81" s="5"/>
      <c r="E81" s="4"/>
      <c r="F81" s="5"/>
      <c r="G81" s="6"/>
      <c r="H81" s="4"/>
      <c r="I81" s="4"/>
      <c r="J81" s="4"/>
      <c r="K81" s="4"/>
      <c r="L81" s="4"/>
      <c r="M81" s="4"/>
      <c r="N81" s="8"/>
      <c r="O81" s="8"/>
      <c r="P81" s="4"/>
      <c r="Q81" s="4"/>
      <c r="R81" s="11"/>
    </row>
    <row r="82" spans="1:18" s="1" customFormat="1" ht="21.75">
      <c r="A82" s="5" t="s">
        <v>204</v>
      </c>
      <c r="B82" s="5" t="s">
        <v>205</v>
      </c>
      <c r="C82" s="15"/>
      <c r="D82" s="5">
        <v>3</v>
      </c>
      <c r="E82" s="4"/>
      <c r="F82" s="5" t="s">
        <v>13</v>
      </c>
      <c r="G82" s="6">
        <f t="shared" si="17"/>
        <v>455</v>
      </c>
      <c r="H82" s="4">
        <v>15</v>
      </c>
      <c r="I82" s="4">
        <v>107</v>
      </c>
      <c r="J82" s="4">
        <v>165</v>
      </c>
      <c r="K82" s="4">
        <v>122</v>
      </c>
      <c r="L82" s="4">
        <v>45</v>
      </c>
      <c r="M82" s="4">
        <f t="shared" si="20"/>
        <v>454</v>
      </c>
      <c r="N82" s="8">
        <f t="shared" si="18"/>
        <v>2.1651982378854626</v>
      </c>
      <c r="O82" s="8">
        <f t="shared" si="19"/>
        <v>1.0028704750747375</v>
      </c>
      <c r="P82" s="4">
        <v>1</v>
      </c>
      <c r="Q82" s="4">
        <v>0</v>
      </c>
      <c r="R82" s="11"/>
    </row>
    <row r="83" spans="1:18" s="1" customFormat="1" ht="21.75">
      <c r="A83" s="5" t="s">
        <v>43</v>
      </c>
      <c r="B83" s="5" t="s">
        <v>4</v>
      </c>
      <c r="C83" s="15"/>
      <c r="D83" s="5">
        <v>3</v>
      </c>
      <c r="E83" s="4"/>
      <c r="F83" s="5" t="s">
        <v>14</v>
      </c>
      <c r="G83" s="6">
        <f t="shared" si="17"/>
        <v>455</v>
      </c>
      <c r="H83" s="4">
        <v>2</v>
      </c>
      <c r="I83" s="4">
        <v>14</v>
      </c>
      <c r="J83" s="4">
        <v>119</v>
      </c>
      <c r="K83" s="4">
        <v>156</v>
      </c>
      <c r="L83" s="4">
        <v>164</v>
      </c>
      <c r="M83" s="4">
        <f t="shared" si="20"/>
        <v>455</v>
      </c>
      <c r="N83" s="8">
        <f t="shared" si="18"/>
        <v>3.024175824175824</v>
      </c>
      <c r="O83" s="8">
        <f t="shared" si="19"/>
        <v>0.8854552016566424</v>
      </c>
      <c r="P83" s="4">
        <v>0</v>
      </c>
      <c r="Q83" s="4">
        <v>0</v>
      </c>
      <c r="R83" s="11"/>
    </row>
    <row r="84" spans="1:18" s="1" customFormat="1" ht="21.75">
      <c r="A84" s="5" t="s">
        <v>44</v>
      </c>
      <c r="B84" s="5" t="s">
        <v>5</v>
      </c>
      <c r="C84" s="15"/>
      <c r="D84" s="5">
        <v>3</v>
      </c>
      <c r="E84" s="4"/>
      <c r="F84" s="5" t="s">
        <v>14</v>
      </c>
      <c r="G84" s="6">
        <f t="shared" si="17"/>
        <v>455</v>
      </c>
      <c r="H84" s="4">
        <v>3</v>
      </c>
      <c r="I84" s="4">
        <v>25</v>
      </c>
      <c r="J84" s="4">
        <v>169</v>
      </c>
      <c r="K84" s="4">
        <v>98</v>
      </c>
      <c r="L84" s="4">
        <v>160</v>
      </c>
      <c r="M84" s="4">
        <f t="shared" si="20"/>
        <v>455</v>
      </c>
      <c r="N84" s="8">
        <f t="shared" si="18"/>
        <v>2.8505494505494506</v>
      </c>
      <c r="O84" s="8">
        <f t="shared" si="19"/>
        <v>0.9898799601298789</v>
      </c>
      <c r="P84" s="4">
        <v>0</v>
      </c>
      <c r="Q84" s="4">
        <v>0</v>
      </c>
      <c r="R84" s="11"/>
    </row>
    <row r="85" spans="1:18" s="1" customFormat="1" ht="21.75">
      <c r="A85" s="5" t="s">
        <v>45</v>
      </c>
      <c r="B85" s="5" t="s">
        <v>206</v>
      </c>
      <c r="C85" s="15"/>
      <c r="D85" s="5">
        <v>3</v>
      </c>
      <c r="E85" s="4"/>
      <c r="F85" s="5" t="s">
        <v>200</v>
      </c>
      <c r="G85" s="6">
        <f t="shared" si="17"/>
        <v>451</v>
      </c>
      <c r="H85" s="4">
        <v>2</v>
      </c>
      <c r="I85" s="4">
        <v>19</v>
      </c>
      <c r="J85" s="4">
        <v>49</v>
      </c>
      <c r="K85" s="4">
        <v>143</v>
      </c>
      <c r="L85" s="4">
        <v>238</v>
      </c>
      <c r="M85" s="4">
        <f t="shared" si="20"/>
        <v>451</v>
      </c>
      <c r="N85" s="8">
        <f t="shared" si="18"/>
        <v>3.3215077605321506</v>
      </c>
      <c r="O85" s="8">
        <f t="shared" si="19"/>
        <v>0.861058718614521</v>
      </c>
      <c r="P85" s="4">
        <v>0</v>
      </c>
      <c r="Q85" s="4">
        <v>0</v>
      </c>
      <c r="R85" s="11"/>
    </row>
    <row r="86" spans="1:18" s="1" customFormat="1" ht="21.75">
      <c r="A86" s="5"/>
      <c r="B86" s="26" t="s">
        <v>207</v>
      </c>
      <c r="C86" s="15"/>
      <c r="D86" s="5"/>
      <c r="E86" s="4"/>
      <c r="F86" s="5"/>
      <c r="G86" s="6"/>
      <c r="H86" s="4"/>
      <c r="I86" s="4"/>
      <c r="J86" s="4"/>
      <c r="K86" s="4"/>
      <c r="L86" s="4"/>
      <c r="M86" s="4"/>
      <c r="N86" s="8"/>
      <c r="O86" s="8"/>
      <c r="P86" s="4"/>
      <c r="Q86" s="4"/>
      <c r="R86" s="11"/>
    </row>
    <row r="87" spans="1:18" s="1" customFormat="1" ht="21.75">
      <c r="A87" s="5" t="s">
        <v>46</v>
      </c>
      <c r="B87" s="5" t="s">
        <v>6</v>
      </c>
      <c r="C87" s="15"/>
      <c r="D87" s="5">
        <v>3</v>
      </c>
      <c r="E87" s="4"/>
      <c r="F87" s="5" t="s">
        <v>13</v>
      </c>
      <c r="G87" s="6">
        <f t="shared" si="17"/>
        <v>455</v>
      </c>
      <c r="H87" s="4">
        <v>15</v>
      </c>
      <c r="I87" s="4">
        <v>79</v>
      </c>
      <c r="J87" s="4">
        <v>108</v>
      </c>
      <c r="K87" s="4">
        <v>167</v>
      </c>
      <c r="L87" s="4">
        <v>86</v>
      </c>
      <c r="M87" s="4">
        <f t="shared" si="20"/>
        <v>455</v>
      </c>
      <c r="N87" s="8">
        <f t="shared" si="18"/>
        <v>2.5054945054945055</v>
      </c>
      <c r="O87" s="8">
        <f t="shared" si="19"/>
        <v>1.083072820029334</v>
      </c>
      <c r="P87" s="4">
        <v>0</v>
      </c>
      <c r="Q87" s="4">
        <v>0</v>
      </c>
      <c r="R87" s="11"/>
    </row>
    <row r="88" spans="1:18" s="1" customFormat="1" ht="21.75">
      <c r="A88" s="5" t="s">
        <v>47</v>
      </c>
      <c r="B88" s="5" t="s">
        <v>208</v>
      </c>
      <c r="C88" s="15"/>
      <c r="D88" s="5">
        <v>3</v>
      </c>
      <c r="E88" s="4"/>
      <c r="F88" s="5" t="s">
        <v>18</v>
      </c>
      <c r="G88" s="6">
        <f t="shared" si="17"/>
        <v>456</v>
      </c>
      <c r="H88" s="4">
        <v>21</v>
      </c>
      <c r="I88" s="4">
        <v>129</v>
      </c>
      <c r="J88" s="4">
        <v>114</v>
      </c>
      <c r="K88" s="4">
        <v>135</v>
      </c>
      <c r="L88" s="4">
        <v>55</v>
      </c>
      <c r="M88" s="4">
        <f t="shared" si="20"/>
        <v>454</v>
      </c>
      <c r="N88" s="8">
        <f t="shared" si="18"/>
        <v>2.1629955947136565</v>
      </c>
      <c r="O88" s="8">
        <f t="shared" si="19"/>
        <v>1.1065865342077155</v>
      </c>
      <c r="P88" s="4">
        <v>2</v>
      </c>
      <c r="Q88" s="4">
        <v>0</v>
      </c>
      <c r="R88" s="11"/>
    </row>
    <row r="89" spans="1:18" s="1" customFormat="1" ht="21.75">
      <c r="A89" s="5" t="s">
        <v>53</v>
      </c>
      <c r="B89" s="5" t="s">
        <v>20</v>
      </c>
      <c r="C89" s="15"/>
      <c r="D89" s="5">
        <v>3</v>
      </c>
      <c r="E89" s="4"/>
      <c r="F89" s="5" t="s">
        <v>18</v>
      </c>
      <c r="G89" s="6">
        <f t="shared" si="17"/>
        <v>76</v>
      </c>
      <c r="H89" s="4">
        <v>0</v>
      </c>
      <c r="I89" s="4">
        <v>0</v>
      </c>
      <c r="J89" s="4">
        <v>39</v>
      </c>
      <c r="K89" s="4">
        <v>32</v>
      </c>
      <c r="L89" s="4">
        <v>5</v>
      </c>
      <c r="M89" s="4">
        <f aca="true" t="shared" si="21" ref="M89:M102">SUM(H89:L89)</f>
        <v>76</v>
      </c>
      <c r="N89" s="8">
        <f aca="true" t="shared" si="22" ref="N89:N102">(1*I89+2*J89+3*K89+4*L89)/M89</f>
        <v>2.5526315789473686</v>
      </c>
      <c r="O89" s="8">
        <f aca="true" t="shared" si="23" ref="O89:O102">SQRT((H89*0^2+I89*1^2+J89*2^2+K89*3^2+L89*4^2)/M89-N89^2)</f>
        <v>0.6154745033434988</v>
      </c>
      <c r="P89" s="4">
        <v>0</v>
      </c>
      <c r="Q89" s="4">
        <v>0</v>
      </c>
      <c r="R89" s="11"/>
    </row>
    <row r="90" spans="1:18" s="1" customFormat="1" ht="21.75">
      <c r="A90" s="5" t="s">
        <v>57</v>
      </c>
      <c r="B90" s="5" t="s">
        <v>3</v>
      </c>
      <c r="C90" s="15"/>
      <c r="D90" s="5">
        <v>3</v>
      </c>
      <c r="E90" s="4"/>
      <c r="F90" s="5" t="s">
        <v>17</v>
      </c>
      <c r="G90" s="6">
        <f t="shared" si="17"/>
        <v>200</v>
      </c>
      <c r="H90" s="4">
        <v>13</v>
      </c>
      <c r="I90" s="4">
        <v>41</v>
      </c>
      <c r="J90" s="4">
        <v>70</v>
      </c>
      <c r="K90" s="4">
        <v>57</v>
      </c>
      <c r="L90" s="4">
        <v>19</v>
      </c>
      <c r="M90" s="4">
        <f t="shared" si="21"/>
        <v>200</v>
      </c>
      <c r="N90" s="8">
        <f t="shared" si="22"/>
        <v>2.14</v>
      </c>
      <c r="O90" s="8">
        <f t="shared" si="23"/>
        <v>1.0537551897855595</v>
      </c>
      <c r="P90" s="4">
        <v>0</v>
      </c>
      <c r="Q90" s="4">
        <v>0</v>
      </c>
      <c r="R90" s="11"/>
    </row>
    <row r="91" spans="1:18" s="1" customFormat="1" ht="21.75">
      <c r="A91" s="5" t="s">
        <v>58</v>
      </c>
      <c r="B91" s="5" t="s">
        <v>37</v>
      </c>
      <c r="C91" s="15"/>
      <c r="D91" s="5">
        <v>3</v>
      </c>
      <c r="E91" s="4"/>
      <c r="F91" s="5" t="s">
        <v>17</v>
      </c>
      <c r="G91" s="6">
        <f t="shared" si="17"/>
        <v>84</v>
      </c>
      <c r="H91" s="4">
        <v>0</v>
      </c>
      <c r="I91" s="4">
        <v>6</v>
      </c>
      <c r="J91" s="4">
        <v>11</v>
      </c>
      <c r="K91" s="4">
        <v>30</v>
      </c>
      <c r="L91" s="4">
        <v>37</v>
      </c>
      <c r="M91" s="4">
        <f t="shared" si="21"/>
        <v>84</v>
      </c>
      <c r="N91" s="8">
        <f t="shared" si="22"/>
        <v>3.1666666666666665</v>
      </c>
      <c r="O91" s="8">
        <f t="shared" si="23"/>
        <v>0.9106948332812045</v>
      </c>
      <c r="P91" s="4">
        <v>0</v>
      </c>
      <c r="Q91" s="4">
        <v>0</v>
      </c>
      <c r="R91" s="11"/>
    </row>
    <row r="92" spans="1:18" s="1" customFormat="1" ht="21.75">
      <c r="A92" s="5" t="s">
        <v>48</v>
      </c>
      <c r="B92" s="5" t="s">
        <v>3</v>
      </c>
      <c r="C92" s="15"/>
      <c r="D92" s="5">
        <v>3</v>
      </c>
      <c r="E92" s="4"/>
      <c r="F92" s="5" t="s">
        <v>17</v>
      </c>
      <c r="G92" s="6">
        <f t="shared" si="17"/>
        <v>255</v>
      </c>
      <c r="H92" s="4">
        <v>11</v>
      </c>
      <c r="I92" s="4">
        <v>149</v>
      </c>
      <c r="J92" s="4">
        <v>84</v>
      </c>
      <c r="K92" s="4">
        <v>10</v>
      </c>
      <c r="L92" s="4">
        <v>0</v>
      </c>
      <c r="M92" s="4">
        <f t="shared" si="21"/>
        <v>254</v>
      </c>
      <c r="N92" s="8">
        <f t="shared" si="22"/>
        <v>1.3661417322834646</v>
      </c>
      <c r="O92" s="8">
        <f t="shared" si="23"/>
        <v>0.6304254871692527</v>
      </c>
      <c r="P92" s="4">
        <v>1</v>
      </c>
      <c r="Q92" s="4">
        <v>0</v>
      </c>
      <c r="R92" s="11"/>
    </row>
    <row r="93" spans="1:18" s="1" customFormat="1" ht="21.75">
      <c r="A93" s="5" t="s">
        <v>55</v>
      </c>
      <c r="B93" s="5" t="s">
        <v>56</v>
      </c>
      <c r="C93" s="15"/>
      <c r="D93" s="5">
        <v>3</v>
      </c>
      <c r="E93" s="4"/>
      <c r="F93" s="5" t="s">
        <v>16</v>
      </c>
      <c r="G93" s="6">
        <f t="shared" si="17"/>
        <v>200</v>
      </c>
      <c r="H93" s="4">
        <v>3</v>
      </c>
      <c r="I93" s="4">
        <v>19</v>
      </c>
      <c r="J93" s="4">
        <v>29</v>
      </c>
      <c r="K93" s="4">
        <v>51</v>
      </c>
      <c r="L93" s="4">
        <v>98</v>
      </c>
      <c r="M93" s="4">
        <f t="shared" si="21"/>
        <v>200</v>
      </c>
      <c r="N93" s="8">
        <f t="shared" si="22"/>
        <v>3.11</v>
      </c>
      <c r="O93" s="8">
        <f t="shared" si="23"/>
        <v>1.0667239567948223</v>
      </c>
      <c r="P93" s="4">
        <v>0</v>
      </c>
      <c r="Q93" s="4">
        <v>0</v>
      </c>
      <c r="R93" s="11"/>
    </row>
    <row r="94" spans="1:18" s="1" customFormat="1" ht="21.75">
      <c r="A94" s="5" t="s">
        <v>209</v>
      </c>
      <c r="B94" s="5" t="s">
        <v>210</v>
      </c>
      <c r="C94" s="15"/>
      <c r="D94" s="5">
        <v>3</v>
      </c>
      <c r="E94" s="4"/>
      <c r="F94" s="5" t="s">
        <v>13</v>
      </c>
      <c r="G94" s="6">
        <f>SUM(H94:L94,P94:Q94)</f>
        <v>35</v>
      </c>
      <c r="H94" s="4">
        <v>0</v>
      </c>
      <c r="I94" s="4">
        <v>14</v>
      </c>
      <c r="J94" s="4">
        <v>10</v>
      </c>
      <c r="K94" s="4">
        <v>9</v>
      </c>
      <c r="L94" s="4">
        <v>2</v>
      </c>
      <c r="M94" s="4">
        <f>SUM(H94:L94)</f>
        <v>35</v>
      </c>
      <c r="N94" s="8">
        <f>(1*I94+2*J94+3*K94+4*L94)/M94</f>
        <v>1.9714285714285715</v>
      </c>
      <c r="O94" s="8">
        <f>SQRT((H94*0^2+I94*1^2+J94*2^2+K94*3^2+L94*4^2)/M94-N94^2)</f>
        <v>0.9406901504659614</v>
      </c>
      <c r="P94" s="4">
        <v>0</v>
      </c>
      <c r="Q94" s="4">
        <v>0</v>
      </c>
      <c r="R94" s="11"/>
    </row>
    <row r="95" spans="1:18" s="1" customFormat="1" ht="21.75">
      <c r="A95" s="5" t="s">
        <v>54</v>
      </c>
      <c r="B95" s="5" t="s">
        <v>211</v>
      </c>
      <c r="C95" s="15"/>
      <c r="D95" s="5">
        <v>3</v>
      </c>
      <c r="E95" s="4"/>
      <c r="F95" s="5" t="s">
        <v>12</v>
      </c>
      <c r="G95" s="6">
        <f>SUM(H95:L95,P95:Q95)</f>
        <v>40</v>
      </c>
      <c r="H95" s="4">
        <v>0</v>
      </c>
      <c r="I95" s="4">
        <v>0</v>
      </c>
      <c r="J95" s="4">
        <v>0</v>
      </c>
      <c r="K95" s="4">
        <v>4</v>
      </c>
      <c r="L95" s="4">
        <v>36</v>
      </c>
      <c r="M95" s="4">
        <f>SUM(H95:L95)</f>
        <v>40</v>
      </c>
      <c r="N95" s="8">
        <f>(1*I95+2*J95+3*K95+4*L95)/M95</f>
        <v>3.9</v>
      </c>
      <c r="O95" s="8">
        <f>SQRT((H95*0^2+I95*1^2+J95*2^2+K95*3^2+L95*4^2)/M95-N95^2)</f>
        <v>0.3000000000000027</v>
      </c>
      <c r="P95" s="4">
        <v>0</v>
      </c>
      <c r="Q95" s="4">
        <v>0</v>
      </c>
      <c r="R95" s="11"/>
    </row>
    <row r="96" spans="1:18" s="1" customFormat="1" ht="21.75">
      <c r="A96" s="5" t="s">
        <v>49</v>
      </c>
      <c r="B96" s="5" t="s">
        <v>52</v>
      </c>
      <c r="C96" s="15"/>
      <c r="D96" s="5">
        <v>3</v>
      </c>
      <c r="E96" s="4"/>
      <c r="F96" s="5" t="s">
        <v>200</v>
      </c>
      <c r="G96" s="6">
        <f t="shared" si="17"/>
        <v>462</v>
      </c>
      <c r="H96" s="4">
        <v>10</v>
      </c>
      <c r="I96" s="4">
        <v>35</v>
      </c>
      <c r="J96" s="4">
        <v>68</v>
      </c>
      <c r="K96" s="4">
        <v>91</v>
      </c>
      <c r="L96" s="4">
        <v>250</v>
      </c>
      <c r="M96" s="4">
        <f t="shared" si="21"/>
        <v>454</v>
      </c>
      <c r="N96" s="8">
        <f t="shared" si="22"/>
        <v>3.1806167400881056</v>
      </c>
      <c r="O96" s="8">
        <f t="shared" si="23"/>
        <v>1.0837093943256775</v>
      </c>
      <c r="P96" s="4">
        <v>3</v>
      </c>
      <c r="Q96" s="4">
        <v>5</v>
      </c>
      <c r="R96" s="11"/>
    </row>
    <row r="97" spans="1:18" s="1" customFormat="1" ht="21.75">
      <c r="A97" s="5" t="s">
        <v>24</v>
      </c>
      <c r="B97" s="5" t="s">
        <v>212</v>
      </c>
      <c r="C97" s="15"/>
      <c r="D97" s="5">
        <v>3</v>
      </c>
      <c r="E97" s="4"/>
      <c r="F97" s="5" t="s">
        <v>15</v>
      </c>
      <c r="G97" s="6">
        <f t="shared" si="17"/>
        <v>35</v>
      </c>
      <c r="H97" s="4">
        <v>0</v>
      </c>
      <c r="I97" s="4">
        <v>4</v>
      </c>
      <c r="J97" s="4">
        <v>16</v>
      </c>
      <c r="K97" s="4">
        <v>5</v>
      </c>
      <c r="L97" s="4">
        <v>7</v>
      </c>
      <c r="M97" s="4">
        <f t="shared" si="21"/>
        <v>32</v>
      </c>
      <c r="N97" s="8">
        <f t="shared" si="22"/>
        <v>2.46875</v>
      </c>
      <c r="O97" s="8">
        <f t="shared" si="23"/>
        <v>0.9677414104501264</v>
      </c>
      <c r="P97" s="4">
        <v>0</v>
      </c>
      <c r="Q97" s="4">
        <v>3</v>
      </c>
      <c r="R97" s="11"/>
    </row>
    <row r="98" spans="1:18" s="1" customFormat="1" ht="21.75">
      <c r="A98" s="5" t="s">
        <v>216</v>
      </c>
      <c r="B98" s="5" t="s">
        <v>77</v>
      </c>
      <c r="C98" s="15"/>
      <c r="D98" s="5">
        <v>3</v>
      </c>
      <c r="E98" s="4"/>
      <c r="F98" s="5" t="s">
        <v>84</v>
      </c>
      <c r="G98" s="6">
        <f>SUM(H98:L98,P98:Q98)</f>
        <v>32</v>
      </c>
      <c r="H98" s="4">
        <v>4</v>
      </c>
      <c r="I98" s="4">
        <v>4</v>
      </c>
      <c r="J98" s="4">
        <v>8</v>
      </c>
      <c r="K98" s="4">
        <v>9</v>
      </c>
      <c r="L98" s="4">
        <v>7</v>
      </c>
      <c r="M98" s="4">
        <f>SUM(H98:L98)</f>
        <v>32</v>
      </c>
      <c r="N98" s="8">
        <f>(1*I98+2*J98+3*K98+4*L98)/M98</f>
        <v>2.34375</v>
      </c>
      <c r="O98" s="8">
        <f>SQRT((H98*0^2+I98*1^2+J98*2^2+K98*3^2+L98*4^2)/M98-N98^2)</f>
        <v>1.2896068926227093</v>
      </c>
      <c r="P98" s="4">
        <v>0</v>
      </c>
      <c r="Q98" s="4">
        <v>0</v>
      </c>
      <c r="R98" s="11"/>
    </row>
    <row r="99" spans="1:18" s="1" customFormat="1" ht="21.75">
      <c r="A99" s="5" t="s">
        <v>62</v>
      </c>
      <c r="B99" s="5" t="s">
        <v>213</v>
      </c>
      <c r="C99" s="15"/>
      <c r="D99" s="5">
        <v>3</v>
      </c>
      <c r="E99" s="4"/>
      <c r="F99" s="5" t="s">
        <v>200</v>
      </c>
      <c r="G99" s="6">
        <f t="shared" si="17"/>
        <v>41</v>
      </c>
      <c r="H99" s="4">
        <v>0</v>
      </c>
      <c r="I99" s="4">
        <v>2</v>
      </c>
      <c r="J99" s="4">
        <v>12</v>
      </c>
      <c r="K99" s="4">
        <v>16</v>
      </c>
      <c r="L99" s="4">
        <v>11</v>
      </c>
      <c r="M99" s="4">
        <f t="shared" si="21"/>
        <v>41</v>
      </c>
      <c r="N99" s="8">
        <f t="shared" si="22"/>
        <v>2.8780487804878048</v>
      </c>
      <c r="O99" s="8">
        <f t="shared" si="23"/>
        <v>0.8609445168157459</v>
      </c>
      <c r="P99" s="4">
        <v>0</v>
      </c>
      <c r="Q99" s="4">
        <v>0</v>
      </c>
      <c r="R99" s="11"/>
    </row>
    <row r="100" spans="1:18" s="1" customFormat="1" ht="21.75">
      <c r="A100" s="5" t="s">
        <v>59</v>
      </c>
      <c r="B100" s="5" t="s">
        <v>25</v>
      </c>
      <c r="C100" s="15"/>
      <c r="D100" s="5">
        <v>3</v>
      </c>
      <c r="E100" s="4"/>
      <c r="F100" s="5" t="s">
        <v>200</v>
      </c>
      <c r="G100" s="6">
        <f t="shared" si="17"/>
        <v>22</v>
      </c>
      <c r="H100" s="4">
        <v>0</v>
      </c>
      <c r="I100" s="4">
        <v>0</v>
      </c>
      <c r="J100" s="4">
        <v>0</v>
      </c>
      <c r="K100" s="4">
        <v>12</v>
      </c>
      <c r="L100" s="4">
        <v>10</v>
      </c>
      <c r="M100" s="4">
        <f t="shared" si="21"/>
        <v>22</v>
      </c>
      <c r="N100" s="8">
        <f t="shared" si="22"/>
        <v>3.4545454545454546</v>
      </c>
      <c r="O100" s="8">
        <f t="shared" si="23"/>
        <v>0.4979295977319688</v>
      </c>
      <c r="P100" s="4">
        <v>0</v>
      </c>
      <c r="Q100" s="4">
        <v>0</v>
      </c>
      <c r="R100" s="11"/>
    </row>
    <row r="101" spans="1:18" s="1" customFormat="1" ht="21.75">
      <c r="A101" s="5" t="s">
        <v>214</v>
      </c>
      <c r="B101" s="5" t="s">
        <v>215</v>
      </c>
      <c r="C101" s="15"/>
      <c r="D101" s="5">
        <v>3</v>
      </c>
      <c r="E101" s="4"/>
      <c r="F101" s="5" t="s">
        <v>200</v>
      </c>
      <c r="G101" s="6">
        <f t="shared" si="17"/>
        <v>13</v>
      </c>
      <c r="H101" s="4">
        <v>3</v>
      </c>
      <c r="I101" s="4">
        <v>2</v>
      </c>
      <c r="J101" s="4">
        <v>3</v>
      </c>
      <c r="K101" s="4">
        <v>0</v>
      </c>
      <c r="L101" s="4">
        <v>5</v>
      </c>
      <c r="M101" s="4">
        <f t="shared" si="21"/>
        <v>13</v>
      </c>
      <c r="N101" s="8">
        <f t="shared" si="22"/>
        <v>2.1538461538461537</v>
      </c>
      <c r="O101" s="8">
        <f t="shared" si="23"/>
        <v>1.6098807335735654</v>
      </c>
      <c r="P101" s="4">
        <v>0</v>
      </c>
      <c r="Q101" s="4">
        <v>0</v>
      </c>
      <c r="R101" s="11"/>
    </row>
    <row r="102" spans="1:18" s="1" customFormat="1" ht="21.75">
      <c r="A102" s="5" t="s">
        <v>60</v>
      </c>
      <c r="B102" s="5" t="s">
        <v>61</v>
      </c>
      <c r="C102" s="15"/>
      <c r="D102" s="5">
        <v>3</v>
      </c>
      <c r="E102" s="4"/>
      <c r="F102" s="5" t="s">
        <v>200</v>
      </c>
      <c r="G102" s="6">
        <f t="shared" si="17"/>
        <v>34</v>
      </c>
      <c r="H102" s="4">
        <v>0</v>
      </c>
      <c r="I102" s="4">
        <v>0</v>
      </c>
      <c r="J102" s="4">
        <v>8</v>
      </c>
      <c r="K102" s="4">
        <v>10</v>
      </c>
      <c r="L102" s="4">
        <v>16</v>
      </c>
      <c r="M102" s="4">
        <f t="shared" si="21"/>
        <v>34</v>
      </c>
      <c r="N102" s="8">
        <f t="shared" si="22"/>
        <v>3.235294117647059</v>
      </c>
      <c r="O102" s="8">
        <f t="shared" si="23"/>
        <v>0.8065476000471807</v>
      </c>
      <c r="P102" s="4">
        <v>0</v>
      </c>
      <c r="Q102" s="4">
        <v>0</v>
      </c>
      <c r="R102" s="11"/>
    </row>
    <row r="103" spans="1:18" s="1" customFormat="1" ht="21.75">
      <c r="A103" s="5"/>
      <c r="B103" s="5"/>
      <c r="C103" s="15"/>
      <c r="D103" s="5"/>
      <c r="E103" s="4"/>
      <c r="F103" s="5"/>
      <c r="G103" s="6"/>
      <c r="H103" s="4"/>
      <c r="I103" s="4"/>
      <c r="J103" s="4"/>
      <c r="K103" s="4"/>
      <c r="L103" s="4"/>
      <c r="M103" s="4"/>
      <c r="N103" s="8"/>
      <c r="O103" s="8"/>
      <c r="P103" s="4"/>
      <c r="Q103" s="4"/>
      <c r="R103" s="11"/>
    </row>
    <row r="104" spans="1:18" s="1" customFormat="1" ht="21.75">
      <c r="A104" s="6"/>
      <c r="B104" s="5" t="s">
        <v>34</v>
      </c>
      <c r="C104" s="5"/>
      <c r="D104" s="5"/>
      <c r="E104" s="5"/>
      <c r="F104" s="5"/>
      <c r="G104" s="4">
        <f>SUM(H104:L104,P104:Q104)</f>
        <v>6531</v>
      </c>
      <c r="H104" s="6">
        <f aca="true" t="shared" si="24" ref="H104:M104">SUM(H76:H103)</f>
        <v>175</v>
      </c>
      <c r="I104" s="6">
        <f t="shared" si="24"/>
        <v>1157</v>
      </c>
      <c r="J104" s="6">
        <f t="shared" si="24"/>
        <v>1832</v>
      </c>
      <c r="K104" s="6">
        <f t="shared" si="24"/>
        <v>1737</v>
      </c>
      <c r="L104" s="6">
        <f t="shared" si="24"/>
        <v>1614</v>
      </c>
      <c r="M104" s="6">
        <f t="shared" si="24"/>
        <v>6515</v>
      </c>
      <c r="N104" s="28">
        <f>(1*I104+2*J104+3*K104+4*L104)/M104</f>
        <v>2.5307751343054488</v>
      </c>
      <c r="O104" s="28">
        <f>SQRT((H104*0^2+I104*1^2+J104*2^2+K104*3^2+L104*4^2)/M104-N104^2)</f>
        <v>1.1228854663843986</v>
      </c>
      <c r="P104" s="6">
        <f>SUM(P76:P103)</f>
        <v>7</v>
      </c>
      <c r="Q104" s="6">
        <f>SUM(Q76:Q103)</f>
        <v>9</v>
      </c>
      <c r="R104" s="11"/>
    </row>
    <row r="105" spans="1:18" s="1" customFormat="1" ht="21.75">
      <c r="A105" s="6"/>
      <c r="B105" s="5" t="s">
        <v>35</v>
      </c>
      <c r="C105" s="5"/>
      <c r="D105" s="5"/>
      <c r="E105" s="5"/>
      <c r="F105" s="5"/>
      <c r="G105" s="3">
        <f aca="true" t="shared" si="25" ref="G105:M105">G104*100/$G$104</f>
        <v>100</v>
      </c>
      <c r="H105" s="3">
        <f t="shared" si="25"/>
        <v>2.679528403001072</v>
      </c>
      <c r="I105" s="3">
        <f t="shared" si="25"/>
        <v>17.715510641555657</v>
      </c>
      <c r="J105" s="3">
        <f t="shared" si="25"/>
        <v>28.050834481702648</v>
      </c>
      <c r="K105" s="3">
        <f t="shared" si="25"/>
        <v>26.596233348644923</v>
      </c>
      <c r="L105" s="3">
        <f t="shared" si="25"/>
        <v>24.71290767110703</v>
      </c>
      <c r="M105" s="3">
        <f t="shared" si="25"/>
        <v>99.75501454601132</v>
      </c>
      <c r="N105" s="3"/>
      <c r="O105" s="3"/>
      <c r="P105" s="3">
        <f>P104*100/$G$104</f>
        <v>0.10718113612004287</v>
      </c>
      <c r="Q105" s="3">
        <f>Q104*100/$G$104</f>
        <v>0.13780431786862654</v>
      </c>
      <c r="R105" s="11"/>
    </row>
    <row r="106" spans="2:17" ht="23.25">
      <c r="B106" s="19" t="s">
        <v>94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2:17" ht="21.75">
      <c r="B107" s="17" t="s">
        <v>151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34.5" customHeight="1">
      <c r="A108" s="46" t="s">
        <v>0</v>
      </c>
      <c r="B108" s="46" t="s">
        <v>7</v>
      </c>
      <c r="C108" s="3" t="s">
        <v>8</v>
      </c>
      <c r="D108" s="4" t="s">
        <v>9</v>
      </c>
      <c r="E108" s="4" t="s">
        <v>11</v>
      </c>
      <c r="F108" s="5" t="s">
        <v>10</v>
      </c>
      <c r="G108" s="48" t="s">
        <v>28</v>
      </c>
      <c r="H108" s="49" t="s">
        <v>26</v>
      </c>
      <c r="I108" s="49"/>
      <c r="J108" s="49"/>
      <c r="K108" s="49"/>
      <c r="L108" s="49"/>
      <c r="M108" s="50" t="s">
        <v>29</v>
      </c>
      <c r="N108" s="51" t="s">
        <v>27</v>
      </c>
      <c r="O108" s="51" t="s">
        <v>32</v>
      </c>
      <c r="P108" s="50" t="s">
        <v>33</v>
      </c>
      <c r="Q108" s="50"/>
    </row>
    <row r="109" spans="1:17" ht="21.75">
      <c r="A109" s="47"/>
      <c r="B109" s="47"/>
      <c r="C109" s="3"/>
      <c r="D109" s="4"/>
      <c r="E109" s="4"/>
      <c r="F109" s="5"/>
      <c r="G109" s="48"/>
      <c r="H109" s="4">
        <v>0</v>
      </c>
      <c r="I109" s="4">
        <v>1</v>
      </c>
      <c r="J109" s="4">
        <v>2</v>
      </c>
      <c r="K109" s="4">
        <v>3</v>
      </c>
      <c r="L109" s="4">
        <v>4</v>
      </c>
      <c r="M109" s="50"/>
      <c r="N109" s="51"/>
      <c r="O109" s="51"/>
      <c r="P109" s="4" t="s">
        <v>30</v>
      </c>
      <c r="Q109" s="4" t="s">
        <v>31</v>
      </c>
    </row>
    <row r="110" spans="1:17" ht="21.75">
      <c r="A110" s="23"/>
      <c r="B110" s="25" t="s">
        <v>117</v>
      </c>
      <c r="C110" s="3"/>
      <c r="D110" s="4"/>
      <c r="E110" s="4"/>
      <c r="F110" s="5"/>
      <c r="G110" s="24"/>
      <c r="H110" s="4"/>
      <c r="I110" s="4"/>
      <c r="J110" s="4"/>
      <c r="K110" s="4"/>
      <c r="L110" s="4"/>
      <c r="M110" s="21"/>
      <c r="N110" s="22"/>
      <c r="O110" s="22"/>
      <c r="P110" s="4"/>
      <c r="Q110" s="4"/>
    </row>
    <row r="111" spans="1:18" s="1" customFormat="1" ht="21.75">
      <c r="A111" s="13" t="s">
        <v>217</v>
      </c>
      <c r="B111" s="13" t="s">
        <v>189</v>
      </c>
      <c r="C111" s="3"/>
      <c r="D111" s="4">
        <v>4</v>
      </c>
      <c r="E111" s="4"/>
      <c r="F111" s="5" t="s">
        <v>12</v>
      </c>
      <c r="G111" s="4">
        <f aca="true" t="shared" si="26" ref="G111:G124">SUM(H111:L111,P111:Q111)</f>
        <v>274</v>
      </c>
      <c r="H111" s="4">
        <v>17</v>
      </c>
      <c r="I111" s="4">
        <v>67</v>
      </c>
      <c r="J111" s="4">
        <v>74</v>
      </c>
      <c r="K111" s="4">
        <v>83</v>
      </c>
      <c r="L111" s="4">
        <v>27</v>
      </c>
      <c r="M111" s="4">
        <f aca="true" t="shared" si="27" ref="M111:M117">SUM(H111:L111)</f>
        <v>268</v>
      </c>
      <c r="N111" s="8">
        <f aca="true" t="shared" si="28" ref="N111:N117">(1*I111+2*J111+3*K111+4*L111)/M111</f>
        <v>2.1343283582089554</v>
      </c>
      <c r="O111" s="8">
        <f aca="true" t="shared" si="29" ref="O111:O117">SQRT((H111*0^2+I111*1^2+J111*2^2+K111*3^2+L111*4^2)/M111-N111^2)</f>
        <v>1.0947026092179772</v>
      </c>
      <c r="P111" s="4">
        <v>6</v>
      </c>
      <c r="Q111" s="4">
        <v>0</v>
      </c>
      <c r="R111" s="11"/>
    </row>
    <row r="112" spans="1:18" s="1" customFormat="1" ht="21.75">
      <c r="A112" s="13" t="s">
        <v>218</v>
      </c>
      <c r="B112" s="13" t="s">
        <v>196</v>
      </c>
      <c r="C112" s="3"/>
      <c r="D112" s="4">
        <v>4</v>
      </c>
      <c r="E112" s="4"/>
      <c r="F112" s="5" t="s">
        <v>17</v>
      </c>
      <c r="G112" s="4">
        <f t="shared" si="26"/>
        <v>274</v>
      </c>
      <c r="H112" s="4">
        <v>21</v>
      </c>
      <c r="I112" s="4">
        <v>69</v>
      </c>
      <c r="J112" s="4">
        <v>74</v>
      </c>
      <c r="K112" s="4">
        <v>54</v>
      </c>
      <c r="L112" s="4">
        <v>50</v>
      </c>
      <c r="M112" s="4">
        <f t="shared" si="27"/>
        <v>268</v>
      </c>
      <c r="N112" s="8">
        <f t="shared" si="28"/>
        <v>2.16044776119403</v>
      </c>
      <c r="O112" s="8">
        <f t="shared" si="29"/>
        <v>1.2218482853225818</v>
      </c>
      <c r="P112" s="4">
        <v>6</v>
      </c>
      <c r="Q112" s="4">
        <v>0</v>
      </c>
      <c r="R112" s="11"/>
    </row>
    <row r="113" spans="1:18" s="1" customFormat="1" ht="21.75">
      <c r="A113" s="13" t="s">
        <v>219</v>
      </c>
      <c r="B113" s="13" t="s">
        <v>228</v>
      </c>
      <c r="C113" s="3"/>
      <c r="D113" s="4">
        <v>4</v>
      </c>
      <c r="E113" s="4"/>
      <c r="F113" s="5" t="s">
        <v>16</v>
      </c>
      <c r="G113" s="4">
        <f t="shared" si="26"/>
        <v>272</v>
      </c>
      <c r="H113" s="4">
        <v>41</v>
      </c>
      <c r="I113" s="4">
        <v>76</v>
      </c>
      <c r="J113" s="4">
        <v>98</v>
      </c>
      <c r="K113" s="4">
        <v>45</v>
      </c>
      <c r="L113" s="4">
        <v>8</v>
      </c>
      <c r="M113" s="4">
        <f t="shared" si="27"/>
        <v>268</v>
      </c>
      <c r="N113" s="8">
        <f t="shared" si="28"/>
        <v>1.6380597014925373</v>
      </c>
      <c r="O113" s="8">
        <f t="shared" si="29"/>
        <v>1.025590094146707</v>
      </c>
      <c r="P113" s="4">
        <v>4</v>
      </c>
      <c r="Q113" s="4">
        <v>0</v>
      </c>
      <c r="R113" s="11"/>
    </row>
    <row r="114" spans="1:18" s="1" customFormat="1" ht="21.75">
      <c r="A114" s="13" t="s">
        <v>220</v>
      </c>
      <c r="B114" s="13" t="s">
        <v>229</v>
      </c>
      <c r="C114" s="3"/>
      <c r="D114" s="4">
        <v>4</v>
      </c>
      <c r="E114" s="4"/>
      <c r="F114" s="5" t="s">
        <v>16</v>
      </c>
      <c r="G114" s="4">
        <f t="shared" si="26"/>
        <v>272</v>
      </c>
      <c r="H114" s="4">
        <v>39</v>
      </c>
      <c r="I114" s="4">
        <v>95</v>
      </c>
      <c r="J114" s="4">
        <v>79</v>
      </c>
      <c r="K114" s="4">
        <v>45</v>
      </c>
      <c r="L114" s="4">
        <v>10</v>
      </c>
      <c r="M114" s="4">
        <f t="shared" si="27"/>
        <v>268</v>
      </c>
      <c r="N114" s="8">
        <f t="shared" si="28"/>
        <v>1.5970149253731343</v>
      </c>
      <c r="O114" s="8">
        <f t="shared" si="29"/>
        <v>1.0446695041550516</v>
      </c>
      <c r="P114" s="4">
        <v>2</v>
      </c>
      <c r="Q114" s="4">
        <v>2</v>
      </c>
      <c r="R114" s="11"/>
    </row>
    <row r="115" spans="1:18" s="1" customFormat="1" ht="21.75">
      <c r="A115" s="13" t="s">
        <v>221</v>
      </c>
      <c r="B115" s="13" t="s">
        <v>190</v>
      </c>
      <c r="C115" s="3"/>
      <c r="D115" s="4">
        <v>4</v>
      </c>
      <c r="E115" s="4"/>
      <c r="F115" s="5" t="s">
        <v>13</v>
      </c>
      <c r="G115" s="4">
        <f t="shared" si="26"/>
        <v>274</v>
      </c>
      <c r="H115" s="4">
        <v>18</v>
      </c>
      <c r="I115" s="4">
        <v>30</v>
      </c>
      <c r="J115" s="4">
        <v>58</v>
      </c>
      <c r="K115" s="4">
        <v>125</v>
      </c>
      <c r="L115" s="4">
        <v>37</v>
      </c>
      <c r="M115" s="4">
        <f t="shared" si="27"/>
        <v>268</v>
      </c>
      <c r="N115" s="8">
        <f t="shared" si="28"/>
        <v>2.496268656716418</v>
      </c>
      <c r="O115" s="8">
        <f t="shared" si="29"/>
        <v>1.0737649424823692</v>
      </c>
      <c r="P115" s="4">
        <v>6</v>
      </c>
      <c r="Q115" s="4">
        <v>0</v>
      </c>
      <c r="R115" s="11"/>
    </row>
    <row r="116" spans="1:18" s="1" customFormat="1" ht="21.75">
      <c r="A116" s="13" t="s">
        <v>222</v>
      </c>
      <c r="B116" s="13" t="s">
        <v>191</v>
      </c>
      <c r="C116" s="3"/>
      <c r="D116" s="4">
        <v>4</v>
      </c>
      <c r="E116" s="4"/>
      <c r="F116" s="5" t="s">
        <v>13</v>
      </c>
      <c r="G116" s="4">
        <f t="shared" si="26"/>
        <v>274</v>
      </c>
      <c r="H116" s="4">
        <v>8</v>
      </c>
      <c r="I116" s="4">
        <v>29</v>
      </c>
      <c r="J116" s="4">
        <v>59</v>
      </c>
      <c r="K116" s="4">
        <v>91</v>
      </c>
      <c r="L116" s="4">
        <v>81</v>
      </c>
      <c r="M116" s="4">
        <f t="shared" si="27"/>
        <v>268</v>
      </c>
      <c r="N116" s="8">
        <f t="shared" si="28"/>
        <v>2.7761194029850746</v>
      </c>
      <c r="O116" s="8">
        <f t="shared" si="29"/>
        <v>1.0834011608334029</v>
      </c>
      <c r="P116" s="4">
        <v>6</v>
      </c>
      <c r="Q116" s="4">
        <v>0</v>
      </c>
      <c r="R116" s="11"/>
    </row>
    <row r="117" spans="1:18" s="1" customFormat="1" ht="21.75">
      <c r="A117" s="13" t="s">
        <v>223</v>
      </c>
      <c r="B117" s="13" t="s">
        <v>192</v>
      </c>
      <c r="C117" s="3"/>
      <c r="D117" s="4">
        <v>4</v>
      </c>
      <c r="E117" s="4"/>
      <c r="F117" s="5" t="s">
        <v>14</v>
      </c>
      <c r="G117" s="4">
        <f t="shared" si="26"/>
        <v>274</v>
      </c>
      <c r="H117" s="4">
        <v>5</v>
      </c>
      <c r="I117" s="4">
        <v>36</v>
      </c>
      <c r="J117" s="4">
        <v>156</v>
      </c>
      <c r="K117" s="4">
        <v>67</v>
      </c>
      <c r="L117" s="4">
        <v>4</v>
      </c>
      <c r="M117" s="4">
        <f t="shared" si="27"/>
        <v>268</v>
      </c>
      <c r="N117" s="8">
        <f t="shared" si="28"/>
        <v>2.1082089552238807</v>
      </c>
      <c r="O117" s="8">
        <f t="shared" si="29"/>
        <v>0.7120024848462719</v>
      </c>
      <c r="P117" s="4">
        <v>6</v>
      </c>
      <c r="Q117" s="4">
        <v>0</v>
      </c>
      <c r="R117" s="11"/>
    </row>
    <row r="118" spans="1:18" s="1" customFormat="1" ht="21.75">
      <c r="A118" s="13" t="s">
        <v>224</v>
      </c>
      <c r="B118" s="13" t="s">
        <v>193</v>
      </c>
      <c r="C118" s="3"/>
      <c r="D118" s="4">
        <v>4</v>
      </c>
      <c r="E118" s="4"/>
      <c r="F118" s="5" t="s">
        <v>14</v>
      </c>
      <c r="G118" s="4">
        <f t="shared" si="26"/>
        <v>273</v>
      </c>
      <c r="H118" s="4">
        <v>0</v>
      </c>
      <c r="I118" s="4">
        <v>2</v>
      </c>
      <c r="J118" s="4">
        <v>4</v>
      </c>
      <c r="K118" s="4">
        <v>21</v>
      </c>
      <c r="L118" s="4">
        <v>246</v>
      </c>
      <c r="M118" s="4">
        <f>SUM(H118:L118)</f>
        <v>273</v>
      </c>
      <c r="N118" s="8">
        <f>(1*I118+2*J118+3*K118+4*L118)/M118</f>
        <v>3.871794871794872</v>
      </c>
      <c r="O118" s="8">
        <f>SQRT((H118*0^2+I118*1^2+J118*2^2+K118*3^2+L118*4^2)/M118-N118^2)</f>
        <v>0.43014956302094304</v>
      </c>
      <c r="P118" s="4">
        <v>0</v>
      </c>
      <c r="Q118" s="4">
        <v>0</v>
      </c>
      <c r="R118" s="11"/>
    </row>
    <row r="119" spans="1:17" ht="21.75">
      <c r="A119" s="13" t="s">
        <v>225</v>
      </c>
      <c r="B119" s="13" t="s">
        <v>198</v>
      </c>
      <c r="C119" s="3"/>
      <c r="D119" s="4">
        <v>4</v>
      </c>
      <c r="E119" s="4"/>
      <c r="F119" s="5" t="s">
        <v>15</v>
      </c>
      <c r="G119" s="4">
        <f t="shared" si="26"/>
        <v>275</v>
      </c>
      <c r="H119" s="4">
        <v>20</v>
      </c>
      <c r="I119" s="4">
        <v>42</v>
      </c>
      <c r="J119" s="4">
        <v>38</v>
      </c>
      <c r="K119" s="4">
        <v>92</v>
      </c>
      <c r="L119" s="4">
        <v>75</v>
      </c>
      <c r="M119" s="4">
        <f>SUM(H119:L119)</f>
        <v>267</v>
      </c>
      <c r="N119" s="8">
        <f>(1*I119+2*J119+3*K119+4*L119)/M119</f>
        <v>2.599250936329588</v>
      </c>
      <c r="O119" s="8">
        <f>SQRT((H119*0^2+I119*1^2+J119*2^2+K119*3^2+L119*4^2)/M119-N119^2)</f>
        <v>1.25139599978061</v>
      </c>
      <c r="P119" s="4">
        <v>8</v>
      </c>
      <c r="Q119" s="4">
        <v>0</v>
      </c>
    </row>
    <row r="120" spans="1:17" ht="21.75">
      <c r="A120" s="13" t="s">
        <v>226</v>
      </c>
      <c r="B120" s="13" t="s">
        <v>230</v>
      </c>
      <c r="C120" s="3"/>
      <c r="D120" s="4">
        <v>4</v>
      </c>
      <c r="E120" s="4"/>
      <c r="F120" s="5" t="s">
        <v>200</v>
      </c>
      <c r="G120" s="4">
        <f t="shared" si="26"/>
        <v>273</v>
      </c>
      <c r="H120" s="4">
        <v>0</v>
      </c>
      <c r="I120" s="4">
        <v>19</v>
      </c>
      <c r="J120" s="4">
        <v>16</v>
      </c>
      <c r="K120" s="4">
        <v>49</v>
      </c>
      <c r="L120" s="4">
        <v>189</v>
      </c>
      <c r="M120" s="4">
        <f>SUM(H120:L120)</f>
        <v>273</v>
      </c>
      <c r="N120" s="8">
        <f>(1*I120+2*J120+3*K120+4*L120)/M120</f>
        <v>3.4945054945054945</v>
      </c>
      <c r="O120" s="8">
        <f>SQRT((H120*0^2+I120*1^2+J120*2^2+K120*3^2+L120*4^2)/M120-N120^2)</f>
        <v>0.8858715173251177</v>
      </c>
      <c r="P120" s="4">
        <v>0</v>
      </c>
      <c r="Q120" s="4">
        <v>0</v>
      </c>
    </row>
    <row r="121" spans="1:17" ht="21.75">
      <c r="A121" s="13" t="s">
        <v>227</v>
      </c>
      <c r="B121" s="13" t="s">
        <v>195</v>
      </c>
      <c r="C121" s="3"/>
      <c r="D121" s="4">
        <v>4</v>
      </c>
      <c r="E121" s="4"/>
      <c r="F121" s="5" t="s">
        <v>18</v>
      </c>
      <c r="G121" s="4">
        <f t="shared" si="26"/>
        <v>273</v>
      </c>
      <c r="H121" s="4">
        <v>54</v>
      </c>
      <c r="I121" s="4">
        <v>88</v>
      </c>
      <c r="J121" s="4">
        <v>64</v>
      </c>
      <c r="K121" s="4">
        <v>38</v>
      </c>
      <c r="L121" s="4">
        <v>23</v>
      </c>
      <c r="M121" s="4">
        <f>SUM(H121:L121)</f>
        <v>267</v>
      </c>
      <c r="N121" s="8">
        <f>(1*I121+2*J121+3*K121+4*L121)/M121</f>
        <v>1.5805243445692885</v>
      </c>
      <c r="O121" s="8">
        <f>SQRT((H121*0^2+I121*1^2+J121*2^2+K121*3^2+L121*4^2)/M121-N121^2)</f>
        <v>1.2039552895747343</v>
      </c>
      <c r="P121" s="4">
        <v>6</v>
      </c>
      <c r="Q121" s="4">
        <v>0</v>
      </c>
    </row>
    <row r="122" spans="1:17" ht="21.75">
      <c r="A122" s="13"/>
      <c r="B122" s="26" t="s">
        <v>117</v>
      </c>
      <c r="C122" s="3"/>
      <c r="D122" s="4">
        <v>4</v>
      </c>
      <c r="E122" s="4"/>
      <c r="F122" s="5"/>
      <c r="G122" s="4"/>
      <c r="H122" s="4"/>
      <c r="I122" s="4"/>
      <c r="J122" s="4"/>
      <c r="K122" s="4"/>
      <c r="L122" s="4"/>
      <c r="M122" s="4"/>
      <c r="N122" s="8"/>
      <c r="O122" s="8"/>
      <c r="P122" s="4"/>
      <c r="Q122" s="4"/>
    </row>
    <row r="123" spans="1:17" ht="21.75">
      <c r="A123" s="13" t="s">
        <v>231</v>
      </c>
      <c r="B123" s="13" t="s">
        <v>63</v>
      </c>
      <c r="C123" s="3"/>
      <c r="D123" s="4">
        <v>4</v>
      </c>
      <c r="E123" s="4"/>
      <c r="F123" s="5" t="s">
        <v>12</v>
      </c>
      <c r="G123" s="4">
        <f t="shared" si="26"/>
        <v>65</v>
      </c>
      <c r="H123" s="4">
        <v>4</v>
      </c>
      <c r="I123" s="4">
        <v>9</v>
      </c>
      <c r="J123" s="4">
        <v>21</v>
      </c>
      <c r="K123" s="4">
        <v>15</v>
      </c>
      <c r="L123" s="4">
        <v>14</v>
      </c>
      <c r="M123" s="4">
        <f aca="true" t="shared" si="30" ref="M123:M131">SUM(H123:L123)</f>
        <v>63</v>
      </c>
      <c r="N123" s="8">
        <f aca="true" t="shared" si="31" ref="N123:N131">(1*I123+2*J123+3*K123+4*L123)/M123</f>
        <v>2.4126984126984126</v>
      </c>
      <c r="O123" s="8">
        <f aca="true" t="shared" si="32" ref="O123:O131">SQRT((H123*0^2+I123*1^2+J123*2^2+K123*3^2+L123*4^2)/M123-N123^2)</f>
        <v>1.1633956953529334</v>
      </c>
      <c r="P123" s="4">
        <v>2</v>
      </c>
      <c r="Q123" s="4">
        <v>0</v>
      </c>
    </row>
    <row r="124" spans="1:17" ht="21.75">
      <c r="A124" s="13" t="s">
        <v>233</v>
      </c>
      <c r="B124" s="13" t="s">
        <v>199</v>
      </c>
      <c r="C124" s="3"/>
      <c r="D124" s="4">
        <v>4</v>
      </c>
      <c r="E124" s="4"/>
      <c r="F124" s="5" t="s">
        <v>17</v>
      </c>
      <c r="G124" s="4">
        <f t="shared" si="26"/>
        <v>125</v>
      </c>
      <c r="H124" s="4">
        <v>11</v>
      </c>
      <c r="I124" s="4">
        <v>42</v>
      </c>
      <c r="J124" s="4">
        <v>44</v>
      </c>
      <c r="K124" s="4">
        <v>17</v>
      </c>
      <c r="L124" s="4">
        <v>11</v>
      </c>
      <c r="M124" s="4">
        <f t="shared" si="30"/>
        <v>125</v>
      </c>
      <c r="N124" s="8">
        <f t="shared" si="31"/>
        <v>1.8</v>
      </c>
      <c r="O124" s="8">
        <f t="shared" si="32"/>
        <v>1.0658330075579383</v>
      </c>
      <c r="P124" s="4">
        <v>0</v>
      </c>
      <c r="Q124" s="4">
        <v>0</v>
      </c>
    </row>
    <row r="125" spans="1:17" ht="21.75">
      <c r="A125" s="13" t="s">
        <v>232</v>
      </c>
      <c r="B125" s="13" t="s">
        <v>234</v>
      </c>
      <c r="C125" s="3"/>
      <c r="D125" s="4">
        <v>4</v>
      </c>
      <c r="E125" s="4"/>
      <c r="F125" s="5" t="s">
        <v>17</v>
      </c>
      <c r="G125" s="4">
        <f aca="true" t="shared" si="33" ref="G125:G206">SUM(H125:L125,P125:Q125)</f>
        <v>62</v>
      </c>
      <c r="H125" s="4">
        <v>14</v>
      </c>
      <c r="I125" s="4">
        <v>29</v>
      </c>
      <c r="J125" s="4">
        <v>12</v>
      </c>
      <c r="K125" s="4">
        <v>6</v>
      </c>
      <c r="L125" s="4">
        <v>1</v>
      </c>
      <c r="M125" s="4">
        <f t="shared" si="30"/>
        <v>62</v>
      </c>
      <c r="N125" s="8">
        <f t="shared" si="31"/>
        <v>1.2096774193548387</v>
      </c>
      <c r="O125" s="8">
        <f t="shared" si="32"/>
        <v>0.9527057693949909</v>
      </c>
      <c r="P125" s="4">
        <v>0</v>
      </c>
      <c r="Q125" s="4">
        <v>0</v>
      </c>
    </row>
    <row r="126" spans="1:17" ht="21.75">
      <c r="A126" s="13" t="s">
        <v>235</v>
      </c>
      <c r="B126" s="13" t="s">
        <v>236</v>
      </c>
      <c r="C126" s="3"/>
      <c r="D126" s="4">
        <v>4</v>
      </c>
      <c r="E126" s="4"/>
      <c r="F126" s="5" t="s">
        <v>13</v>
      </c>
      <c r="G126" s="4">
        <f t="shared" si="33"/>
        <v>66</v>
      </c>
      <c r="H126" s="4">
        <v>0</v>
      </c>
      <c r="I126" s="4">
        <v>8</v>
      </c>
      <c r="J126" s="4">
        <v>39</v>
      </c>
      <c r="K126" s="4">
        <v>14</v>
      </c>
      <c r="L126" s="4">
        <v>2</v>
      </c>
      <c r="M126" s="4">
        <f t="shared" si="30"/>
        <v>63</v>
      </c>
      <c r="N126" s="8">
        <f t="shared" si="31"/>
        <v>2.1587301587301586</v>
      </c>
      <c r="O126" s="8">
        <f t="shared" si="32"/>
        <v>0.6715617714700375</v>
      </c>
      <c r="P126" s="4">
        <v>3</v>
      </c>
      <c r="Q126" s="4">
        <v>0</v>
      </c>
    </row>
    <row r="127" spans="1:17" ht="21.75">
      <c r="A127" s="13" t="s">
        <v>237</v>
      </c>
      <c r="B127" s="13" t="s">
        <v>150</v>
      </c>
      <c r="C127" s="3"/>
      <c r="D127" s="4">
        <v>4</v>
      </c>
      <c r="E127" s="4"/>
      <c r="F127" s="5" t="s">
        <v>15</v>
      </c>
      <c r="G127" s="4">
        <f t="shared" si="33"/>
        <v>9</v>
      </c>
      <c r="H127" s="4">
        <v>0</v>
      </c>
      <c r="I127" s="4">
        <v>0</v>
      </c>
      <c r="J127" s="4">
        <v>1</v>
      </c>
      <c r="K127" s="4">
        <v>0</v>
      </c>
      <c r="L127" s="4">
        <v>8</v>
      </c>
      <c r="M127" s="4">
        <f t="shared" si="30"/>
        <v>9</v>
      </c>
      <c r="N127" s="8">
        <f t="shared" si="31"/>
        <v>3.7777777777777777</v>
      </c>
      <c r="O127" s="8">
        <f t="shared" si="32"/>
        <v>0.6285393610547089</v>
      </c>
      <c r="P127" s="4">
        <v>0</v>
      </c>
      <c r="Q127" s="4">
        <v>0</v>
      </c>
    </row>
    <row r="128" spans="1:17" ht="21.75">
      <c r="A128" s="13" t="s">
        <v>240</v>
      </c>
      <c r="B128" s="13" t="s">
        <v>241</v>
      </c>
      <c r="C128" s="3"/>
      <c r="D128" s="4">
        <v>4</v>
      </c>
      <c r="E128" s="4"/>
      <c r="F128" s="5" t="s">
        <v>200</v>
      </c>
      <c r="G128" s="4">
        <f t="shared" si="33"/>
        <v>11</v>
      </c>
      <c r="H128" s="4">
        <v>0</v>
      </c>
      <c r="I128" s="4">
        <v>0</v>
      </c>
      <c r="J128" s="4">
        <v>4</v>
      </c>
      <c r="K128" s="4">
        <v>3</v>
      </c>
      <c r="L128" s="4">
        <v>0</v>
      </c>
      <c r="M128" s="4">
        <f t="shared" si="30"/>
        <v>7</v>
      </c>
      <c r="N128" s="8">
        <f t="shared" si="31"/>
        <v>2.4285714285714284</v>
      </c>
      <c r="O128" s="8">
        <f t="shared" si="32"/>
        <v>0.4948716593053947</v>
      </c>
      <c r="P128" s="4">
        <v>4</v>
      </c>
      <c r="Q128" s="4">
        <v>0</v>
      </c>
    </row>
    <row r="129" spans="1:17" ht="21.75">
      <c r="A129" s="13" t="s">
        <v>238</v>
      </c>
      <c r="B129" s="18" t="s">
        <v>239</v>
      </c>
      <c r="C129" s="3"/>
      <c r="D129" s="4">
        <v>4</v>
      </c>
      <c r="E129" s="4"/>
      <c r="F129" s="5" t="s">
        <v>200</v>
      </c>
      <c r="G129" s="4">
        <f t="shared" si="33"/>
        <v>273</v>
      </c>
      <c r="H129" s="4">
        <v>0</v>
      </c>
      <c r="I129" s="4">
        <v>7</v>
      </c>
      <c r="J129" s="4">
        <v>8</v>
      </c>
      <c r="K129" s="4">
        <v>56</v>
      </c>
      <c r="L129" s="4">
        <v>197</v>
      </c>
      <c r="M129" s="4">
        <f t="shared" si="30"/>
        <v>268</v>
      </c>
      <c r="N129" s="8">
        <f t="shared" si="31"/>
        <v>3.6529850746268657</v>
      </c>
      <c r="O129" s="8">
        <f t="shared" si="32"/>
        <v>0.6655925761223408</v>
      </c>
      <c r="P129" s="4">
        <v>5</v>
      </c>
      <c r="Q129" s="4">
        <v>0</v>
      </c>
    </row>
    <row r="130" spans="1:17" ht="21.75">
      <c r="A130" s="13" t="s">
        <v>242</v>
      </c>
      <c r="B130" s="13" t="s">
        <v>243</v>
      </c>
      <c r="C130" s="3"/>
      <c r="D130" s="4">
        <v>4</v>
      </c>
      <c r="E130" s="4"/>
      <c r="F130" s="5" t="s">
        <v>200</v>
      </c>
      <c r="G130" s="4">
        <f t="shared" si="33"/>
        <v>33</v>
      </c>
      <c r="H130" s="4">
        <v>0</v>
      </c>
      <c r="I130" s="4">
        <v>2</v>
      </c>
      <c r="J130" s="4">
        <v>11</v>
      </c>
      <c r="K130" s="4">
        <v>18</v>
      </c>
      <c r="L130" s="4">
        <v>2</v>
      </c>
      <c r="M130" s="4">
        <f t="shared" si="30"/>
        <v>33</v>
      </c>
      <c r="N130" s="8">
        <f t="shared" si="31"/>
        <v>2.606060606060606</v>
      </c>
      <c r="O130" s="8">
        <f t="shared" si="32"/>
        <v>0.6936680692278545</v>
      </c>
      <c r="P130" s="4">
        <v>0</v>
      </c>
      <c r="Q130" s="4">
        <v>0</v>
      </c>
    </row>
    <row r="131" spans="1:17" ht="21.75">
      <c r="A131" s="13" t="s">
        <v>244</v>
      </c>
      <c r="B131" s="13" t="s">
        <v>186</v>
      </c>
      <c r="C131" s="3"/>
      <c r="D131" s="4">
        <v>4</v>
      </c>
      <c r="E131" s="4"/>
      <c r="F131" s="5" t="s">
        <v>18</v>
      </c>
      <c r="G131" s="4">
        <f t="shared" si="33"/>
        <v>94</v>
      </c>
      <c r="H131" s="4">
        <v>7</v>
      </c>
      <c r="I131" s="4">
        <v>49</v>
      </c>
      <c r="J131" s="4">
        <v>19</v>
      </c>
      <c r="K131" s="4">
        <v>5</v>
      </c>
      <c r="L131" s="4">
        <v>11</v>
      </c>
      <c r="M131" s="4">
        <f t="shared" si="30"/>
        <v>91</v>
      </c>
      <c r="N131" s="8">
        <f t="shared" si="31"/>
        <v>1.6043956043956045</v>
      </c>
      <c r="O131" s="8">
        <f t="shared" si="32"/>
        <v>1.1082023943277983</v>
      </c>
      <c r="P131" s="4">
        <v>3</v>
      </c>
      <c r="Q131" s="4">
        <v>0</v>
      </c>
    </row>
    <row r="132" spans="1:17" ht="21.75">
      <c r="A132" s="13"/>
      <c r="B132" s="13"/>
      <c r="C132" s="3"/>
      <c r="D132" s="4"/>
      <c r="E132" s="4"/>
      <c r="F132" s="5"/>
      <c r="G132" s="4"/>
      <c r="H132" s="4"/>
      <c r="I132" s="4"/>
      <c r="J132" s="4"/>
      <c r="K132" s="4"/>
      <c r="L132" s="4"/>
      <c r="M132" s="4"/>
      <c r="N132" s="8"/>
      <c r="O132" s="8"/>
      <c r="P132" s="4"/>
      <c r="Q132" s="4"/>
    </row>
    <row r="133" spans="1:17" ht="21.75">
      <c r="A133" s="13"/>
      <c r="B133" s="13"/>
      <c r="C133" s="3"/>
      <c r="D133" s="4"/>
      <c r="E133" s="4"/>
      <c r="F133" s="5"/>
      <c r="G133" s="4"/>
      <c r="H133" s="4"/>
      <c r="I133" s="4"/>
      <c r="J133" s="4"/>
      <c r="K133" s="4"/>
      <c r="L133" s="4"/>
      <c r="M133" s="4"/>
      <c r="N133" s="8"/>
      <c r="O133" s="8"/>
      <c r="P133" s="4"/>
      <c r="Q133" s="4"/>
    </row>
    <row r="134" spans="1:17" ht="21.75">
      <c r="A134" s="13"/>
      <c r="B134" s="13"/>
      <c r="C134" s="3"/>
      <c r="D134" s="4"/>
      <c r="E134" s="4"/>
      <c r="F134" s="5"/>
      <c r="G134" s="4"/>
      <c r="H134" s="4"/>
      <c r="I134" s="4"/>
      <c r="J134" s="4"/>
      <c r="K134" s="4"/>
      <c r="L134" s="4"/>
      <c r="M134" s="4"/>
      <c r="N134" s="8"/>
      <c r="O134" s="8"/>
      <c r="P134" s="4"/>
      <c r="Q134" s="4"/>
    </row>
    <row r="135" spans="1:17" ht="21.75">
      <c r="A135" s="13"/>
      <c r="B135" s="13"/>
      <c r="C135" s="3"/>
      <c r="D135" s="4"/>
      <c r="E135" s="4"/>
      <c r="F135" s="5"/>
      <c r="G135" s="4"/>
      <c r="H135" s="4"/>
      <c r="I135" s="4"/>
      <c r="J135" s="4"/>
      <c r="K135" s="4"/>
      <c r="L135" s="4"/>
      <c r="M135" s="4"/>
      <c r="N135" s="8"/>
      <c r="O135" s="8"/>
      <c r="P135" s="4"/>
      <c r="Q135" s="4"/>
    </row>
    <row r="136" spans="1:18" s="1" customFormat="1" ht="21.75">
      <c r="A136" s="6"/>
      <c r="B136" s="5" t="s">
        <v>34</v>
      </c>
      <c r="C136" s="5"/>
      <c r="D136" s="5"/>
      <c r="E136" s="5"/>
      <c r="F136" s="5"/>
      <c r="G136" s="4">
        <f>SUM(H136:L136,P136:Q136)</f>
        <v>3746</v>
      </c>
      <c r="H136" s="6">
        <f aca="true" t="shared" si="34" ref="H136:M136">SUM(H111:H135)</f>
        <v>259</v>
      </c>
      <c r="I136" s="6">
        <f t="shared" si="34"/>
        <v>699</v>
      </c>
      <c r="J136" s="6">
        <f t="shared" si="34"/>
        <v>879</v>
      </c>
      <c r="K136" s="6">
        <f t="shared" si="34"/>
        <v>844</v>
      </c>
      <c r="L136" s="6">
        <f t="shared" si="34"/>
        <v>996</v>
      </c>
      <c r="M136" s="6">
        <f t="shared" si="34"/>
        <v>3677</v>
      </c>
      <c r="N136" s="28">
        <f>(1*I136+2*J136+3*K136+4*L136)/M136</f>
        <v>2.440304596138156</v>
      </c>
      <c r="O136" s="28">
        <f>SQRT((H136*0^2+I136*1^2+J136*2^2+K136*3^2+L136*4^2)/M136-N136^2)</f>
        <v>1.2613527817572951</v>
      </c>
      <c r="P136" s="6">
        <f>SUM(P111:P135)</f>
        <v>67</v>
      </c>
      <c r="Q136" s="6">
        <f>SUM(Q111:Q135)</f>
        <v>2</v>
      </c>
      <c r="R136" s="11"/>
    </row>
    <row r="137" spans="1:18" s="1" customFormat="1" ht="21.75">
      <c r="A137" s="6"/>
      <c r="B137" s="5" t="s">
        <v>35</v>
      </c>
      <c r="C137" s="5"/>
      <c r="D137" s="5"/>
      <c r="E137" s="5"/>
      <c r="F137" s="5"/>
      <c r="G137" s="3">
        <f aca="true" t="shared" si="35" ref="G137:M137">G136*100/$G$136</f>
        <v>100</v>
      </c>
      <c r="H137" s="3">
        <f t="shared" si="35"/>
        <v>6.914041644420715</v>
      </c>
      <c r="I137" s="3">
        <f t="shared" si="35"/>
        <v>18.659903897490658</v>
      </c>
      <c r="J137" s="3">
        <f t="shared" si="35"/>
        <v>23.46502936465563</v>
      </c>
      <c r="K137" s="3">
        <f t="shared" si="35"/>
        <v>22.530699412706888</v>
      </c>
      <c r="L137" s="3">
        <f t="shared" si="35"/>
        <v>26.588360918312866</v>
      </c>
      <c r="M137" s="3">
        <f t="shared" si="35"/>
        <v>98.15803523758676</v>
      </c>
      <c r="N137" s="3"/>
      <c r="O137" s="3"/>
      <c r="P137" s="3">
        <f>P136*100/$G$136</f>
        <v>1.7885744794447411</v>
      </c>
      <c r="Q137" s="3">
        <f>Q136*100/$G$136</f>
        <v>0.053390282968499736</v>
      </c>
      <c r="R137" s="11"/>
    </row>
    <row r="138" spans="2:17" ht="23.25">
      <c r="B138" s="19" t="s">
        <v>95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2:17" ht="21.75">
      <c r="B139" s="17" t="s">
        <v>151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30.75" customHeight="1">
      <c r="A140" s="46" t="s">
        <v>0</v>
      </c>
      <c r="B140" s="46" t="s">
        <v>7</v>
      </c>
      <c r="C140" s="3" t="s">
        <v>8</v>
      </c>
      <c r="D140" s="4" t="s">
        <v>9</v>
      </c>
      <c r="E140" s="4" t="s">
        <v>11</v>
      </c>
      <c r="F140" s="5" t="s">
        <v>10</v>
      </c>
      <c r="G140" s="48" t="s">
        <v>28</v>
      </c>
      <c r="H140" s="49" t="s">
        <v>26</v>
      </c>
      <c r="I140" s="49"/>
      <c r="J140" s="49"/>
      <c r="K140" s="49"/>
      <c r="L140" s="49"/>
      <c r="M140" s="50" t="s">
        <v>29</v>
      </c>
      <c r="N140" s="51" t="s">
        <v>27</v>
      </c>
      <c r="O140" s="51" t="s">
        <v>32</v>
      </c>
      <c r="P140" s="50" t="s">
        <v>33</v>
      </c>
      <c r="Q140" s="50"/>
    </row>
    <row r="141" spans="1:17" ht="21.75">
      <c r="A141" s="47"/>
      <c r="B141" s="47"/>
      <c r="C141" s="3"/>
      <c r="D141" s="4"/>
      <c r="E141" s="4"/>
      <c r="F141" s="5"/>
      <c r="G141" s="48"/>
      <c r="H141" s="4">
        <v>0</v>
      </c>
      <c r="I141" s="4">
        <v>1</v>
      </c>
      <c r="J141" s="4">
        <v>2</v>
      </c>
      <c r="K141" s="4">
        <v>3</v>
      </c>
      <c r="L141" s="4">
        <v>4</v>
      </c>
      <c r="M141" s="50"/>
      <c r="N141" s="51"/>
      <c r="O141" s="51"/>
      <c r="P141" s="4" t="s">
        <v>30</v>
      </c>
      <c r="Q141" s="4" t="s">
        <v>31</v>
      </c>
    </row>
    <row r="142" spans="1:17" ht="21.75">
      <c r="A142" s="23"/>
      <c r="B142" s="25" t="s">
        <v>116</v>
      </c>
      <c r="C142" s="3"/>
      <c r="D142" s="4"/>
      <c r="E142" s="4"/>
      <c r="F142" s="5"/>
      <c r="G142" s="24"/>
      <c r="H142" s="4"/>
      <c r="I142" s="4"/>
      <c r="J142" s="4"/>
      <c r="K142" s="4"/>
      <c r="L142" s="4"/>
      <c r="M142" s="21"/>
      <c r="N142" s="22"/>
      <c r="O142" s="22"/>
      <c r="P142" s="4"/>
      <c r="Q142" s="4"/>
    </row>
    <row r="143" spans="1:17" ht="21.75">
      <c r="A143" s="13" t="s">
        <v>245</v>
      </c>
      <c r="B143" s="13" t="s">
        <v>254</v>
      </c>
      <c r="C143" s="3"/>
      <c r="D143" s="4">
        <v>5</v>
      </c>
      <c r="E143" s="4"/>
      <c r="F143" s="4" t="s">
        <v>12</v>
      </c>
      <c r="G143" s="4">
        <f t="shared" si="33"/>
        <v>258</v>
      </c>
      <c r="H143" s="4">
        <v>9</v>
      </c>
      <c r="I143" s="4">
        <v>49</v>
      </c>
      <c r="J143" s="4">
        <v>98</v>
      </c>
      <c r="K143" s="4">
        <v>77</v>
      </c>
      <c r="L143" s="4">
        <v>25</v>
      </c>
      <c r="M143" s="4">
        <f aca="true" t="shared" si="36" ref="M143:M148">SUM(H143:L143)</f>
        <v>258</v>
      </c>
      <c r="N143" s="8">
        <f aca="true" t="shared" si="37" ref="N143:N148">(1*I143+2*J143+3*K143+4*L143)/M143</f>
        <v>2.2325581395348837</v>
      </c>
      <c r="O143" s="8">
        <f aca="true" t="shared" si="38" ref="O143:O148">SQRT((H143*0^2+I143*1^2+J143*2^2+K143*3^2+L143*4^2)/M143-N143^2)</f>
        <v>0.9805205697511222</v>
      </c>
      <c r="P143" s="4">
        <v>0</v>
      </c>
      <c r="Q143" s="4">
        <v>0</v>
      </c>
    </row>
    <row r="144" spans="1:17" ht="21.75">
      <c r="A144" s="13" t="s">
        <v>246</v>
      </c>
      <c r="B144" s="13" t="s">
        <v>38</v>
      </c>
      <c r="C144" s="3"/>
      <c r="D144" s="4">
        <v>5</v>
      </c>
      <c r="E144" s="4"/>
      <c r="F144" s="4" t="s">
        <v>17</v>
      </c>
      <c r="G144" s="4">
        <f t="shared" si="33"/>
        <v>259</v>
      </c>
      <c r="H144" s="4">
        <v>15</v>
      </c>
      <c r="I144" s="4">
        <v>31</v>
      </c>
      <c r="J144" s="4">
        <v>62</v>
      </c>
      <c r="K144" s="4">
        <v>77</v>
      </c>
      <c r="L144" s="4">
        <v>71</v>
      </c>
      <c r="M144" s="4">
        <f t="shared" si="36"/>
        <v>256</v>
      </c>
      <c r="N144" s="8">
        <f t="shared" si="37"/>
        <v>2.6171875</v>
      </c>
      <c r="O144" s="8">
        <f t="shared" si="38"/>
        <v>1.1767347151519538</v>
      </c>
      <c r="P144" s="4">
        <v>1</v>
      </c>
      <c r="Q144" s="4">
        <v>2</v>
      </c>
    </row>
    <row r="145" spans="1:17" ht="21.75">
      <c r="A145" s="13" t="s">
        <v>247</v>
      </c>
      <c r="B145" s="13" t="s">
        <v>255</v>
      </c>
      <c r="C145" s="3"/>
      <c r="D145" s="4">
        <v>5</v>
      </c>
      <c r="E145" s="4"/>
      <c r="F145" s="4" t="s">
        <v>13</v>
      </c>
      <c r="G145" s="4">
        <f t="shared" si="33"/>
        <v>258</v>
      </c>
      <c r="H145" s="4">
        <v>31</v>
      </c>
      <c r="I145" s="4">
        <v>110</v>
      </c>
      <c r="J145" s="4">
        <v>98</v>
      </c>
      <c r="K145" s="4">
        <v>19</v>
      </c>
      <c r="L145" s="4">
        <v>0</v>
      </c>
      <c r="M145" s="4">
        <f t="shared" si="36"/>
        <v>258</v>
      </c>
      <c r="N145" s="8">
        <f t="shared" si="37"/>
        <v>1.4069767441860466</v>
      </c>
      <c r="O145" s="8">
        <f t="shared" si="38"/>
        <v>0.7930596277094037</v>
      </c>
      <c r="P145" s="4">
        <v>0</v>
      </c>
      <c r="Q145" s="4">
        <v>0</v>
      </c>
    </row>
    <row r="146" spans="1:17" ht="21.75">
      <c r="A146" s="13" t="s">
        <v>248</v>
      </c>
      <c r="B146" s="13" t="s">
        <v>256</v>
      </c>
      <c r="C146" s="3"/>
      <c r="D146" s="4">
        <v>5</v>
      </c>
      <c r="E146" s="4"/>
      <c r="F146" s="4" t="s">
        <v>13</v>
      </c>
      <c r="G146" s="4">
        <f t="shared" si="33"/>
        <v>259</v>
      </c>
      <c r="H146" s="4">
        <v>19</v>
      </c>
      <c r="I146" s="4">
        <v>37</v>
      </c>
      <c r="J146" s="4">
        <v>126</v>
      </c>
      <c r="K146" s="4">
        <v>74</v>
      </c>
      <c r="L146" s="4">
        <v>2</v>
      </c>
      <c r="M146" s="4">
        <f t="shared" si="36"/>
        <v>258</v>
      </c>
      <c r="N146" s="8">
        <f t="shared" si="37"/>
        <v>2.011627906976744</v>
      </c>
      <c r="O146" s="8">
        <f t="shared" si="38"/>
        <v>0.8692978461193333</v>
      </c>
      <c r="P146" s="4">
        <v>1</v>
      </c>
      <c r="Q146" s="4">
        <v>0</v>
      </c>
    </row>
    <row r="147" spans="1:17" ht="21.75">
      <c r="A147" s="13" t="s">
        <v>249</v>
      </c>
      <c r="B147" s="13" t="s">
        <v>257</v>
      </c>
      <c r="C147" s="3"/>
      <c r="D147" s="4">
        <v>5</v>
      </c>
      <c r="E147" s="4"/>
      <c r="F147" s="4" t="s">
        <v>14</v>
      </c>
      <c r="G147" s="4">
        <f t="shared" si="33"/>
        <v>258</v>
      </c>
      <c r="H147" s="4">
        <v>4</v>
      </c>
      <c r="I147" s="4">
        <v>11</v>
      </c>
      <c r="J147" s="4">
        <v>173</v>
      </c>
      <c r="K147" s="4">
        <v>68</v>
      </c>
      <c r="L147" s="4">
        <v>2</v>
      </c>
      <c r="M147" s="4">
        <f t="shared" si="36"/>
        <v>258</v>
      </c>
      <c r="N147" s="8">
        <f t="shared" si="37"/>
        <v>2.205426356589147</v>
      </c>
      <c r="O147" s="8">
        <f t="shared" si="38"/>
        <v>0.5975155380574297</v>
      </c>
      <c r="P147" s="4">
        <v>0</v>
      </c>
      <c r="Q147" s="4">
        <v>0</v>
      </c>
    </row>
    <row r="148" spans="1:17" ht="21.75">
      <c r="A148" s="13" t="s">
        <v>250</v>
      </c>
      <c r="B148" s="13" t="s">
        <v>258</v>
      </c>
      <c r="C148" s="3"/>
      <c r="D148" s="4">
        <v>5</v>
      </c>
      <c r="E148" s="4"/>
      <c r="F148" s="4" t="s">
        <v>14</v>
      </c>
      <c r="G148" s="4">
        <f t="shared" si="33"/>
        <v>258</v>
      </c>
      <c r="H148" s="4">
        <v>0</v>
      </c>
      <c r="I148" s="4">
        <v>5</v>
      </c>
      <c r="J148" s="4">
        <v>46</v>
      </c>
      <c r="K148" s="4">
        <v>72</v>
      </c>
      <c r="L148" s="4">
        <v>135</v>
      </c>
      <c r="M148" s="4">
        <f t="shared" si="36"/>
        <v>258</v>
      </c>
      <c r="N148" s="8">
        <f t="shared" si="37"/>
        <v>3.306201550387597</v>
      </c>
      <c r="O148" s="8">
        <f t="shared" si="38"/>
        <v>0.8278347528233465</v>
      </c>
      <c r="P148" s="4">
        <v>0</v>
      </c>
      <c r="Q148" s="4">
        <v>0</v>
      </c>
    </row>
    <row r="149" spans="1:17" ht="21.75">
      <c r="A149" s="13" t="s">
        <v>251</v>
      </c>
      <c r="B149" s="13" t="s">
        <v>294</v>
      </c>
      <c r="C149" s="3"/>
      <c r="D149" s="4">
        <v>5</v>
      </c>
      <c r="E149" s="4"/>
      <c r="F149" s="4" t="s">
        <v>15</v>
      </c>
      <c r="G149" s="4"/>
      <c r="H149" s="4"/>
      <c r="I149" s="4"/>
      <c r="J149" s="4"/>
      <c r="K149" s="4"/>
      <c r="L149" s="4"/>
      <c r="M149" s="4"/>
      <c r="N149" s="8"/>
      <c r="O149" s="8"/>
      <c r="P149" s="4"/>
      <c r="Q149" s="4"/>
    </row>
    <row r="150" spans="1:17" ht="21.75">
      <c r="A150" s="13" t="s">
        <v>252</v>
      </c>
      <c r="B150" s="13" t="s">
        <v>259</v>
      </c>
      <c r="C150" s="3"/>
      <c r="D150" s="4">
        <v>5</v>
      </c>
      <c r="E150" s="4"/>
      <c r="F150" s="4" t="s">
        <v>200</v>
      </c>
      <c r="G150" s="4">
        <f t="shared" si="33"/>
        <v>258</v>
      </c>
      <c r="H150" s="4">
        <v>2</v>
      </c>
      <c r="I150" s="4">
        <v>7</v>
      </c>
      <c r="J150" s="4">
        <v>31</v>
      </c>
      <c r="K150" s="4">
        <v>68</v>
      </c>
      <c r="L150" s="4">
        <v>150</v>
      </c>
      <c r="M150" s="4">
        <f>SUM(H150:L150)</f>
        <v>258</v>
      </c>
      <c r="N150" s="8">
        <f>(1*I150+2*J150+3*K150+4*L150)/M150</f>
        <v>3.383720930232558</v>
      </c>
      <c r="O150" s="8">
        <f>SQRT((H150*0^2+I150*1^2+J150*2^2+K150*3^2+L150*4^2)/M150-N150^2)</f>
        <v>0.8559224316150217</v>
      </c>
      <c r="P150" s="4">
        <v>0</v>
      </c>
      <c r="Q150" s="4">
        <v>0</v>
      </c>
    </row>
    <row r="151" spans="1:17" ht="21.75">
      <c r="A151" s="13" t="s">
        <v>253</v>
      </c>
      <c r="B151" s="13" t="s">
        <v>260</v>
      </c>
      <c r="C151" s="3"/>
      <c r="D151" s="4">
        <v>5</v>
      </c>
      <c r="E151" s="4"/>
      <c r="F151" s="4" t="s">
        <v>18</v>
      </c>
      <c r="G151" s="4">
        <f t="shared" si="33"/>
        <v>258</v>
      </c>
      <c r="H151" s="4">
        <v>9</v>
      </c>
      <c r="I151" s="4">
        <v>65</v>
      </c>
      <c r="J151" s="4">
        <v>90</v>
      </c>
      <c r="K151" s="4">
        <v>72</v>
      </c>
      <c r="L151" s="4">
        <v>22</v>
      </c>
      <c r="M151" s="4">
        <f>SUM(H151:L151)</f>
        <v>258</v>
      </c>
      <c r="N151" s="8">
        <f>(1*I151+2*J151+3*K151+4*L151)/M151</f>
        <v>2.127906976744186</v>
      </c>
      <c r="O151" s="8">
        <f>SQRT((H151*0^2+I151*1^2+J151*2^2+K151*3^2+L151*4^2)/M151-N151^2)</f>
        <v>0.9976310501768215</v>
      </c>
      <c r="P151" s="4">
        <v>0</v>
      </c>
      <c r="Q151" s="4">
        <v>0</v>
      </c>
    </row>
    <row r="152" spans="1:17" ht="21.75">
      <c r="A152" s="13"/>
      <c r="B152" s="26" t="s">
        <v>117</v>
      </c>
      <c r="C152" s="3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8"/>
      <c r="O152" s="8"/>
      <c r="P152" s="4"/>
      <c r="Q152" s="4"/>
    </row>
    <row r="153" spans="1:17" ht="21.75">
      <c r="A153" s="13" t="s">
        <v>261</v>
      </c>
      <c r="B153" s="13" t="s">
        <v>262</v>
      </c>
      <c r="C153" s="3"/>
      <c r="D153" s="4">
        <v>5</v>
      </c>
      <c r="E153" s="4"/>
      <c r="F153" s="4" t="s">
        <v>12</v>
      </c>
      <c r="G153" s="4">
        <f t="shared" si="33"/>
        <v>78</v>
      </c>
      <c r="H153" s="4">
        <v>0</v>
      </c>
      <c r="I153" s="4">
        <v>16</v>
      </c>
      <c r="J153" s="4">
        <v>47</v>
      </c>
      <c r="K153" s="4">
        <v>7</v>
      </c>
      <c r="L153" s="4">
        <v>3</v>
      </c>
      <c r="M153" s="4">
        <f>SUM(H153:L153)</f>
        <v>73</v>
      </c>
      <c r="N153" s="8">
        <f>(1*I153+2*J153+3*K153+4*L153)/M153</f>
        <v>1.9589041095890412</v>
      </c>
      <c r="O153" s="8">
        <f>SQRT((H153*0^2+I153*1^2+J153*2^2+K153*3^2+L153*4^2)/M153-N153^2)</f>
        <v>0.6912041540571431</v>
      </c>
      <c r="P153" s="4">
        <v>5</v>
      </c>
      <c r="Q153" s="4">
        <v>0</v>
      </c>
    </row>
    <row r="154" spans="1:17" ht="21.75">
      <c r="A154" s="13" t="s">
        <v>275</v>
      </c>
      <c r="B154" s="13" t="s">
        <v>276</v>
      </c>
      <c r="C154" s="3"/>
      <c r="D154" s="4">
        <v>5</v>
      </c>
      <c r="E154" s="4"/>
      <c r="F154" s="4" t="s">
        <v>17</v>
      </c>
      <c r="G154" s="4">
        <f t="shared" si="33"/>
        <v>122</v>
      </c>
      <c r="H154" s="4">
        <v>5</v>
      </c>
      <c r="I154" s="4">
        <v>24</v>
      </c>
      <c r="J154" s="4">
        <v>49</v>
      </c>
      <c r="K154" s="4">
        <v>24</v>
      </c>
      <c r="L154" s="4">
        <v>20</v>
      </c>
      <c r="M154" s="4">
        <f aca="true" t="shared" si="39" ref="M154:M159">SUM(H154:L154)</f>
        <v>122</v>
      </c>
      <c r="N154" s="8">
        <f aca="true" t="shared" si="40" ref="N154:N159">(1*I154+2*J154+3*K154+4*L154)/M154</f>
        <v>2.2459016393442623</v>
      </c>
      <c r="O154" s="8">
        <f aca="true" t="shared" si="41" ref="O154:O159">SQRT((H154*0^2+I154*1^2+J154*2^2+K154*3^2+L154*4^2)/M154-N154^2)</f>
        <v>1.0736140544283894</v>
      </c>
      <c r="P154" s="4">
        <v>0</v>
      </c>
      <c r="Q154" s="4">
        <v>0</v>
      </c>
    </row>
    <row r="155" spans="1:17" ht="21.75">
      <c r="A155" s="13" t="s">
        <v>263</v>
      </c>
      <c r="B155" s="13" t="s">
        <v>264</v>
      </c>
      <c r="C155" s="3"/>
      <c r="D155" s="4">
        <v>5</v>
      </c>
      <c r="E155" s="4"/>
      <c r="F155" s="4" t="s">
        <v>17</v>
      </c>
      <c r="G155" s="4">
        <f t="shared" si="33"/>
        <v>59</v>
      </c>
      <c r="H155" s="4">
        <v>12</v>
      </c>
      <c r="I155" s="4">
        <v>30</v>
      </c>
      <c r="J155" s="4">
        <v>15</v>
      </c>
      <c r="K155" s="4">
        <v>0</v>
      </c>
      <c r="L155" s="4">
        <v>0</v>
      </c>
      <c r="M155" s="4">
        <f t="shared" si="39"/>
        <v>57</v>
      </c>
      <c r="N155" s="8">
        <f t="shared" si="40"/>
        <v>1.0526315789473684</v>
      </c>
      <c r="O155" s="8">
        <f t="shared" si="41"/>
        <v>0.6862318321265948</v>
      </c>
      <c r="P155" s="4">
        <v>0</v>
      </c>
      <c r="Q155" s="4">
        <v>2</v>
      </c>
    </row>
    <row r="156" spans="1:17" ht="21.75">
      <c r="A156" s="13" t="s">
        <v>267</v>
      </c>
      <c r="B156" s="13" t="s">
        <v>268</v>
      </c>
      <c r="C156" s="3"/>
      <c r="D156" s="4">
        <v>5</v>
      </c>
      <c r="E156" s="4"/>
      <c r="F156" s="4" t="s">
        <v>16</v>
      </c>
      <c r="G156" s="4">
        <f t="shared" si="33"/>
        <v>136</v>
      </c>
      <c r="H156" s="4">
        <v>0</v>
      </c>
      <c r="I156" s="4">
        <v>6</v>
      </c>
      <c r="J156" s="4">
        <v>30</v>
      </c>
      <c r="K156" s="4">
        <v>90</v>
      </c>
      <c r="L156" s="4">
        <v>10</v>
      </c>
      <c r="M156" s="4">
        <f t="shared" si="39"/>
        <v>136</v>
      </c>
      <c r="N156" s="8">
        <f t="shared" si="40"/>
        <v>2.764705882352941</v>
      </c>
      <c r="O156" s="8">
        <f t="shared" si="41"/>
        <v>0.6443794794178426</v>
      </c>
      <c r="P156" s="4">
        <v>0</v>
      </c>
      <c r="Q156" s="4">
        <v>0</v>
      </c>
    </row>
    <row r="157" spans="1:17" ht="21.75">
      <c r="A157" s="13" t="s">
        <v>269</v>
      </c>
      <c r="B157" s="13" t="s">
        <v>270</v>
      </c>
      <c r="C157" s="3"/>
      <c r="D157" s="4">
        <v>5</v>
      </c>
      <c r="E157" s="4"/>
      <c r="F157" s="4" t="s">
        <v>16</v>
      </c>
      <c r="G157" s="4">
        <f t="shared" si="33"/>
        <v>122</v>
      </c>
      <c r="H157" s="4">
        <v>18</v>
      </c>
      <c r="I157" s="4">
        <v>57</v>
      </c>
      <c r="J157" s="4">
        <v>26</v>
      </c>
      <c r="K157" s="4">
        <v>18</v>
      </c>
      <c r="L157" s="4">
        <v>3</v>
      </c>
      <c r="M157" s="4">
        <f t="shared" si="39"/>
        <v>122</v>
      </c>
      <c r="N157" s="8">
        <f t="shared" si="40"/>
        <v>1.4344262295081966</v>
      </c>
      <c r="O157" s="8">
        <f t="shared" si="41"/>
        <v>0.9916677864367054</v>
      </c>
      <c r="P157" s="4">
        <v>0</v>
      </c>
      <c r="Q157" s="4">
        <v>0</v>
      </c>
    </row>
    <row r="158" spans="1:17" ht="21.75">
      <c r="A158" s="13" t="s">
        <v>273</v>
      </c>
      <c r="B158" s="13" t="s">
        <v>271</v>
      </c>
      <c r="C158" s="3"/>
      <c r="D158" s="4">
        <v>5</v>
      </c>
      <c r="E158" s="4"/>
      <c r="F158" s="4" t="s">
        <v>16</v>
      </c>
      <c r="G158" s="4">
        <f t="shared" si="33"/>
        <v>122</v>
      </c>
      <c r="H158" s="4">
        <v>2</v>
      </c>
      <c r="I158" s="4">
        <v>15</v>
      </c>
      <c r="J158" s="4">
        <v>49</v>
      </c>
      <c r="K158" s="4">
        <v>31</v>
      </c>
      <c r="L158" s="4">
        <v>25</v>
      </c>
      <c r="M158" s="4">
        <f t="shared" si="39"/>
        <v>122</v>
      </c>
      <c r="N158" s="8">
        <f t="shared" si="40"/>
        <v>2.5081967213114753</v>
      </c>
      <c r="O158" s="8">
        <f t="shared" si="41"/>
        <v>1.0020135599958115</v>
      </c>
      <c r="P158" s="4">
        <v>0</v>
      </c>
      <c r="Q158" s="4">
        <v>0</v>
      </c>
    </row>
    <row r="159" spans="1:17" ht="21.75">
      <c r="A159" s="13" t="s">
        <v>274</v>
      </c>
      <c r="B159" s="13" t="s">
        <v>272</v>
      </c>
      <c r="C159" s="3"/>
      <c r="D159" s="4">
        <v>5</v>
      </c>
      <c r="E159" s="4"/>
      <c r="F159" s="4" t="s">
        <v>16</v>
      </c>
      <c r="G159" s="4">
        <f t="shared" si="33"/>
        <v>122</v>
      </c>
      <c r="H159" s="4">
        <v>0</v>
      </c>
      <c r="I159" s="4">
        <v>5</v>
      </c>
      <c r="J159" s="4">
        <v>60</v>
      </c>
      <c r="K159" s="4">
        <v>44</v>
      </c>
      <c r="L159" s="4">
        <v>13</v>
      </c>
      <c r="M159" s="4">
        <f t="shared" si="39"/>
        <v>122</v>
      </c>
      <c r="N159" s="8">
        <f t="shared" si="40"/>
        <v>2.5327868852459017</v>
      </c>
      <c r="O159" s="8">
        <f t="shared" si="41"/>
        <v>0.7375682933593242</v>
      </c>
      <c r="P159" s="4">
        <v>0</v>
      </c>
      <c r="Q159" s="4">
        <v>0</v>
      </c>
    </row>
    <row r="160" spans="1:17" ht="21.75">
      <c r="A160" s="13" t="s">
        <v>265</v>
      </c>
      <c r="B160" s="13" t="s">
        <v>266</v>
      </c>
      <c r="C160" s="3"/>
      <c r="D160" s="4">
        <v>5</v>
      </c>
      <c r="E160" s="4"/>
      <c r="F160" s="4" t="s">
        <v>13</v>
      </c>
      <c r="G160" s="4">
        <f t="shared" si="33"/>
        <v>55</v>
      </c>
      <c r="H160" s="4">
        <v>2</v>
      </c>
      <c r="I160" s="4">
        <v>30</v>
      </c>
      <c r="J160" s="4">
        <v>22</v>
      </c>
      <c r="K160" s="4">
        <v>1</v>
      </c>
      <c r="L160" s="4">
        <v>0</v>
      </c>
      <c r="M160" s="4">
        <f aca="true" t="shared" si="42" ref="M160:M169">SUM(H160:L160)</f>
        <v>55</v>
      </c>
      <c r="N160" s="8">
        <f aca="true" t="shared" si="43" ref="N160:N170">(1*I160+2*J160+3*K160+4*L160)/M160</f>
        <v>1.4</v>
      </c>
      <c r="O160" s="8">
        <f aca="true" t="shared" si="44" ref="O160:O170">SQRT((H160*0^2+I160*1^2+J160*2^2+K160*3^2+L160*4^2)/M160-N160^2)</f>
        <v>0.5908391567007973</v>
      </c>
      <c r="P160" s="4">
        <v>0</v>
      </c>
      <c r="Q160" s="4">
        <v>0</v>
      </c>
    </row>
    <row r="161" spans="1:17" ht="21.75">
      <c r="A161" s="13" t="s">
        <v>277</v>
      </c>
      <c r="B161" s="13" t="s">
        <v>278</v>
      </c>
      <c r="C161" s="3"/>
      <c r="D161" s="4">
        <v>5</v>
      </c>
      <c r="E161" s="4"/>
      <c r="F161" s="4" t="s">
        <v>13</v>
      </c>
      <c r="G161" s="4">
        <f t="shared" si="33"/>
        <v>23</v>
      </c>
      <c r="H161" s="4">
        <v>3</v>
      </c>
      <c r="I161" s="4">
        <v>6</v>
      </c>
      <c r="J161" s="4">
        <v>13</v>
      </c>
      <c r="K161" s="4">
        <v>1</v>
      </c>
      <c r="L161" s="4">
        <v>0</v>
      </c>
      <c r="M161" s="4">
        <f t="shared" si="42"/>
        <v>23</v>
      </c>
      <c r="N161" s="8">
        <f t="shared" si="43"/>
        <v>1.5217391304347827</v>
      </c>
      <c r="O161" s="8">
        <f t="shared" si="44"/>
        <v>0.7728864710709207</v>
      </c>
      <c r="P161" s="4">
        <v>0</v>
      </c>
      <c r="Q161" s="4">
        <v>0</v>
      </c>
    </row>
    <row r="162" spans="1:17" ht="21.75">
      <c r="A162" s="13" t="s">
        <v>279</v>
      </c>
      <c r="B162" s="13" t="s">
        <v>280</v>
      </c>
      <c r="C162" s="3"/>
      <c r="D162" s="4">
        <v>5</v>
      </c>
      <c r="E162" s="4"/>
      <c r="F162" s="4" t="s">
        <v>15</v>
      </c>
      <c r="G162" s="4">
        <f t="shared" si="33"/>
        <v>16</v>
      </c>
      <c r="H162" s="4">
        <v>0</v>
      </c>
      <c r="I162" s="4">
        <v>0</v>
      </c>
      <c r="J162" s="4">
        <v>1</v>
      </c>
      <c r="K162" s="4">
        <v>8</v>
      </c>
      <c r="L162" s="4">
        <v>7</v>
      </c>
      <c r="M162" s="4">
        <f t="shared" si="42"/>
        <v>16</v>
      </c>
      <c r="N162" s="8">
        <f t="shared" si="43"/>
        <v>3.375</v>
      </c>
      <c r="O162" s="8">
        <f t="shared" si="44"/>
        <v>0.5994789404140899</v>
      </c>
      <c r="P162" s="4">
        <v>0</v>
      </c>
      <c r="Q162" s="4">
        <v>0</v>
      </c>
    </row>
    <row r="163" spans="1:17" ht="21.75">
      <c r="A163" s="13" t="s">
        <v>281</v>
      </c>
      <c r="B163" s="13" t="s">
        <v>282</v>
      </c>
      <c r="C163" s="3"/>
      <c r="D163" s="4">
        <v>5</v>
      </c>
      <c r="E163" s="4"/>
      <c r="F163" s="4" t="s">
        <v>15</v>
      </c>
      <c r="G163" s="4">
        <f t="shared" si="33"/>
        <v>16</v>
      </c>
      <c r="H163" s="4">
        <v>0</v>
      </c>
      <c r="I163" s="4">
        <v>0</v>
      </c>
      <c r="J163" s="4">
        <v>0</v>
      </c>
      <c r="K163" s="4">
        <v>9</v>
      </c>
      <c r="L163" s="4">
        <v>7</v>
      </c>
      <c r="M163" s="4">
        <f t="shared" si="42"/>
        <v>16</v>
      </c>
      <c r="N163" s="8">
        <f t="shared" si="43"/>
        <v>3.4375</v>
      </c>
      <c r="O163" s="8">
        <f t="shared" si="44"/>
        <v>0.49607837082461076</v>
      </c>
      <c r="P163" s="4">
        <v>0</v>
      </c>
      <c r="Q163" s="4">
        <v>0</v>
      </c>
    </row>
    <row r="164" spans="1:17" ht="21.75">
      <c r="A164" s="13" t="s">
        <v>292</v>
      </c>
      <c r="B164" s="13" t="s">
        <v>293</v>
      </c>
      <c r="C164" s="3"/>
      <c r="D164" s="4">
        <v>5</v>
      </c>
      <c r="E164" s="4"/>
      <c r="F164" s="4" t="s">
        <v>200</v>
      </c>
      <c r="G164" s="4">
        <f t="shared" si="33"/>
        <v>7</v>
      </c>
      <c r="H164" s="4">
        <v>0</v>
      </c>
      <c r="I164" s="4">
        <v>0</v>
      </c>
      <c r="J164" s="4">
        <v>1</v>
      </c>
      <c r="K164" s="4">
        <v>2</v>
      </c>
      <c r="L164" s="4">
        <v>4</v>
      </c>
      <c r="M164" s="4">
        <f t="shared" si="42"/>
        <v>7</v>
      </c>
      <c r="N164" s="8">
        <f t="shared" si="43"/>
        <v>3.4285714285714284</v>
      </c>
      <c r="O164" s="8">
        <f t="shared" si="44"/>
        <v>0.7284313590846848</v>
      </c>
      <c r="P164" s="4">
        <v>0</v>
      </c>
      <c r="Q164" s="4">
        <v>0</v>
      </c>
    </row>
    <row r="165" spans="1:17" ht="21.75">
      <c r="A165" s="13" t="s">
        <v>283</v>
      </c>
      <c r="B165" s="13" t="s">
        <v>85</v>
      </c>
      <c r="C165" s="3"/>
      <c r="D165" s="4">
        <v>5</v>
      </c>
      <c r="E165" s="4"/>
      <c r="F165" s="4" t="s">
        <v>200</v>
      </c>
      <c r="G165" s="4">
        <f t="shared" si="33"/>
        <v>259</v>
      </c>
      <c r="H165" s="4">
        <v>5</v>
      </c>
      <c r="I165" s="4">
        <v>26</v>
      </c>
      <c r="J165" s="4">
        <v>93</v>
      </c>
      <c r="K165" s="4">
        <v>25</v>
      </c>
      <c r="L165" s="4">
        <v>108</v>
      </c>
      <c r="M165" s="4">
        <f t="shared" si="42"/>
        <v>257</v>
      </c>
      <c r="N165" s="8">
        <f t="shared" si="43"/>
        <v>2.7976653696498053</v>
      </c>
      <c r="O165" s="8">
        <f t="shared" si="44"/>
        <v>1.1493164932433564</v>
      </c>
      <c r="P165" s="4">
        <v>2</v>
      </c>
      <c r="Q165" s="4">
        <v>0</v>
      </c>
    </row>
    <row r="166" spans="1:17" ht="21.75">
      <c r="A166" s="13" t="s">
        <v>284</v>
      </c>
      <c r="B166" s="13" t="s">
        <v>285</v>
      </c>
      <c r="C166" s="3"/>
      <c r="D166" s="4">
        <v>5</v>
      </c>
      <c r="E166" s="4"/>
      <c r="F166" s="4" t="s">
        <v>200</v>
      </c>
      <c r="G166" s="4">
        <f t="shared" si="33"/>
        <v>36</v>
      </c>
      <c r="H166" s="4">
        <v>2</v>
      </c>
      <c r="I166" s="4">
        <v>12</v>
      </c>
      <c r="J166" s="4">
        <v>19</v>
      </c>
      <c r="K166" s="4">
        <v>3</v>
      </c>
      <c r="L166" s="4">
        <v>0</v>
      </c>
      <c r="M166" s="4">
        <f t="shared" si="42"/>
        <v>36</v>
      </c>
      <c r="N166" s="8">
        <f t="shared" si="43"/>
        <v>1.6388888888888888</v>
      </c>
      <c r="O166" s="8">
        <f t="shared" si="44"/>
        <v>0.7130832029440801</v>
      </c>
      <c r="P166" s="4">
        <v>0</v>
      </c>
      <c r="Q166" s="4">
        <v>0</v>
      </c>
    </row>
    <row r="167" spans="1:17" ht="21.75">
      <c r="A167" s="13" t="s">
        <v>286</v>
      </c>
      <c r="B167" s="13" t="s">
        <v>288</v>
      </c>
      <c r="C167" s="3"/>
      <c r="D167" s="4">
        <v>5</v>
      </c>
      <c r="E167" s="4"/>
      <c r="F167" s="4" t="s">
        <v>18</v>
      </c>
      <c r="G167" s="4">
        <f t="shared" si="33"/>
        <v>55</v>
      </c>
      <c r="H167" s="4">
        <v>1</v>
      </c>
      <c r="I167" s="4">
        <v>15</v>
      </c>
      <c r="J167" s="4">
        <v>25</v>
      </c>
      <c r="K167" s="4">
        <v>10</v>
      </c>
      <c r="L167" s="4">
        <v>3</v>
      </c>
      <c r="M167" s="4">
        <f t="shared" si="42"/>
        <v>54</v>
      </c>
      <c r="N167" s="8">
        <f t="shared" si="43"/>
        <v>1.9814814814814814</v>
      </c>
      <c r="O167" s="8">
        <f t="shared" si="44"/>
        <v>0.8711580360251169</v>
      </c>
      <c r="P167" s="4">
        <v>1</v>
      </c>
      <c r="Q167" s="4">
        <v>0</v>
      </c>
    </row>
    <row r="168" spans="1:17" ht="21.75">
      <c r="A168" s="13" t="s">
        <v>287</v>
      </c>
      <c r="B168" s="13" t="s">
        <v>289</v>
      </c>
      <c r="C168" s="3"/>
      <c r="D168" s="4">
        <v>5</v>
      </c>
      <c r="E168" s="4"/>
      <c r="F168" s="4" t="s">
        <v>18</v>
      </c>
      <c r="G168" s="4">
        <f t="shared" si="33"/>
        <v>114</v>
      </c>
      <c r="H168" s="4">
        <v>3</v>
      </c>
      <c r="I168" s="4">
        <v>4</v>
      </c>
      <c r="J168" s="4">
        <v>25</v>
      </c>
      <c r="K168" s="4">
        <v>48</v>
      </c>
      <c r="L168" s="4">
        <v>32</v>
      </c>
      <c r="M168" s="4">
        <f t="shared" si="42"/>
        <v>112</v>
      </c>
      <c r="N168" s="8">
        <f t="shared" si="43"/>
        <v>2.9107142857142856</v>
      </c>
      <c r="O168" s="8">
        <f t="shared" si="44"/>
        <v>0.9406833707904239</v>
      </c>
      <c r="P168" s="4">
        <v>2</v>
      </c>
      <c r="Q168" s="4">
        <v>0</v>
      </c>
    </row>
    <row r="169" spans="1:17" ht="21.75">
      <c r="A169" s="13" t="s">
        <v>290</v>
      </c>
      <c r="B169" s="13" t="s">
        <v>291</v>
      </c>
      <c r="C169" s="3"/>
      <c r="D169" s="4">
        <v>5</v>
      </c>
      <c r="E169" s="4"/>
      <c r="F169" s="4" t="s">
        <v>18</v>
      </c>
      <c r="G169" s="4">
        <f t="shared" si="33"/>
        <v>37</v>
      </c>
      <c r="H169" s="4">
        <v>0</v>
      </c>
      <c r="I169" s="4">
        <v>8</v>
      </c>
      <c r="J169" s="4">
        <v>23</v>
      </c>
      <c r="K169" s="4">
        <v>2</v>
      </c>
      <c r="L169" s="4">
        <v>4</v>
      </c>
      <c r="M169" s="4">
        <f t="shared" si="42"/>
        <v>37</v>
      </c>
      <c r="N169" s="8">
        <f t="shared" si="43"/>
        <v>2.054054054054054</v>
      </c>
      <c r="O169" s="8">
        <f t="shared" si="44"/>
        <v>0.8365290562455228</v>
      </c>
      <c r="P169" s="4">
        <v>0</v>
      </c>
      <c r="Q169" s="4">
        <v>0</v>
      </c>
    </row>
    <row r="170" spans="1:18" s="1" customFormat="1" ht="21.75">
      <c r="A170" s="6"/>
      <c r="B170" s="5" t="s">
        <v>34</v>
      </c>
      <c r="C170" s="5"/>
      <c r="D170" s="5"/>
      <c r="E170" s="5"/>
      <c r="F170" s="5"/>
      <c r="G170" s="4">
        <f>SUM(H170:L170,P170:Q170)</f>
        <v>3429</v>
      </c>
      <c r="H170" s="6">
        <f aca="true" t="shared" si="45" ref="H170:M170">SUM(H143:H169)</f>
        <v>142</v>
      </c>
      <c r="I170" s="6">
        <f t="shared" si="45"/>
        <v>569</v>
      </c>
      <c r="J170" s="6">
        <f t="shared" si="45"/>
        <v>1222</v>
      </c>
      <c r="K170" s="6">
        <f t="shared" si="45"/>
        <v>850</v>
      </c>
      <c r="L170" s="6">
        <f t="shared" si="45"/>
        <v>646</v>
      </c>
      <c r="M170" s="6">
        <f t="shared" si="45"/>
        <v>3429</v>
      </c>
      <c r="N170" s="28">
        <f t="shared" si="43"/>
        <v>2.3759113444152815</v>
      </c>
      <c r="O170" s="28">
        <f t="shared" si="44"/>
        <v>1.0916649505504605</v>
      </c>
      <c r="P170" s="4">
        <v>0</v>
      </c>
      <c r="Q170" s="4">
        <v>0</v>
      </c>
      <c r="R170" s="11"/>
    </row>
    <row r="171" spans="1:18" s="1" customFormat="1" ht="21.75">
      <c r="A171" s="6"/>
      <c r="B171" s="5" t="s">
        <v>35</v>
      </c>
      <c r="C171" s="5"/>
      <c r="D171" s="5"/>
      <c r="E171" s="5"/>
      <c r="F171" s="5"/>
      <c r="G171" s="3">
        <f aca="true" t="shared" si="46" ref="G171:M171">G170*100/$G$170</f>
        <v>100</v>
      </c>
      <c r="H171" s="3">
        <f t="shared" si="46"/>
        <v>4.141149023038786</v>
      </c>
      <c r="I171" s="3">
        <f t="shared" si="46"/>
        <v>16.593759113444154</v>
      </c>
      <c r="J171" s="3">
        <f t="shared" si="46"/>
        <v>35.63721201516477</v>
      </c>
      <c r="K171" s="3">
        <f t="shared" si="46"/>
        <v>24.78856809565471</v>
      </c>
      <c r="L171" s="3">
        <f t="shared" si="46"/>
        <v>18.83931175269758</v>
      </c>
      <c r="M171" s="3">
        <f t="shared" si="46"/>
        <v>100</v>
      </c>
      <c r="N171" s="3"/>
      <c r="O171" s="3"/>
      <c r="P171" s="3">
        <f>P170*100/$G$170</f>
        <v>0</v>
      </c>
      <c r="Q171" s="3">
        <f>Q170*100/$G$170</f>
        <v>0</v>
      </c>
      <c r="R171" s="11"/>
    </row>
    <row r="172" spans="2:17" ht="23.25">
      <c r="B172" s="19" t="s">
        <v>96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2:17" ht="21.75">
      <c r="B173" s="17" t="s">
        <v>151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33.75" customHeight="1">
      <c r="A174" s="46" t="s">
        <v>0</v>
      </c>
      <c r="B174" s="46" t="s">
        <v>7</v>
      </c>
      <c r="C174" s="3" t="s">
        <v>8</v>
      </c>
      <c r="D174" s="4" t="s">
        <v>9</v>
      </c>
      <c r="E174" s="4" t="s">
        <v>11</v>
      </c>
      <c r="F174" s="5" t="s">
        <v>10</v>
      </c>
      <c r="G174" s="48" t="s">
        <v>28</v>
      </c>
      <c r="H174" s="49" t="s">
        <v>26</v>
      </c>
      <c r="I174" s="49"/>
      <c r="J174" s="49"/>
      <c r="K174" s="49"/>
      <c r="L174" s="49"/>
      <c r="M174" s="50" t="s">
        <v>29</v>
      </c>
      <c r="N174" s="51" t="s">
        <v>27</v>
      </c>
      <c r="O174" s="51" t="s">
        <v>32</v>
      </c>
      <c r="P174" s="50" t="s">
        <v>33</v>
      </c>
      <c r="Q174" s="50"/>
    </row>
    <row r="175" spans="1:17" ht="21.75">
      <c r="A175" s="47"/>
      <c r="B175" s="47"/>
      <c r="C175" s="3"/>
      <c r="D175" s="4"/>
      <c r="E175" s="4"/>
      <c r="F175" s="5"/>
      <c r="G175" s="48"/>
      <c r="H175" s="4">
        <v>0</v>
      </c>
      <c r="I175" s="4">
        <v>1</v>
      </c>
      <c r="J175" s="4">
        <v>2</v>
      </c>
      <c r="K175" s="4">
        <v>3</v>
      </c>
      <c r="L175" s="4">
        <v>4</v>
      </c>
      <c r="M175" s="50"/>
      <c r="N175" s="51"/>
      <c r="O175" s="51"/>
      <c r="P175" s="4" t="s">
        <v>30</v>
      </c>
      <c r="Q175" s="4" t="s">
        <v>31</v>
      </c>
    </row>
    <row r="176" spans="1:17" ht="19.5" customHeight="1">
      <c r="A176" s="23"/>
      <c r="B176" s="25" t="s">
        <v>295</v>
      </c>
      <c r="C176" s="3"/>
      <c r="D176" s="4"/>
      <c r="E176" s="4"/>
      <c r="F176" s="5"/>
      <c r="G176" s="24"/>
      <c r="H176" s="4"/>
      <c r="I176" s="4"/>
      <c r="J176" s="4"/>
      <c r="K176" s="4"/>
      <c r="L176" s="4"/>
      <c r="M176" s="21"/>
      <c r="N176" s="22"/>
      <c r="O176" s="22"/>
      <c r="P176" s="4"/>
      <c r="Q176" s="4"/>
    </row>
    <row r="177" spans="1:17" ht="19.5" customHeight="1">
      <c r="A177" s="13" t="s">
        <v>64</v>
      </c>
      <c r="B177" s="13" t="s">
        <v>1</v>
      </c>
      <c r="C177" s="3"/>
      <c r="D177" s="4">
        <v>6</v>
      </c>
      <c r="E177" s="4"/>
      <c r="F177" s="5" t="s">
        <v>12</v>
      </c>
      <c r="G177" s="4">
        <f t="shared" si="33"/>
        <v>286</v>
      </c>
      <c r="H177" s="4">
        <v>2</v>
      </c>
      <c r="I177" s="4">
        <v>52</v>
      </c>
      <c r="J177" s="4">
        <v>112</v>
      </c>
      <c r="K177" s="4">
        <v>87</v>
      </c>
      <c r="L177" s="4">
        <v>33</v>
      </c>
      <c r="M177" s="4">
        <f aca="true" t="shared" si="47" ref="M177:M205">SUM(H177:L177)</f>
        <v>286</v>
      </c>
      <c r="N177" s="8">
        <f aca="true" t="shared" si="48" ref="N177:N205">(1*I177+2*J177+3*K177+4*L177)/M177</f>
        <v>2.339160839160839</v>
      </c>
      <c r="O177" s="8">
        <f aca="true" t="shared" si="49" ref="O177:O205">SQRT((H177*0^2+I177*1^2+J177*2^2+K177*3^2+L177*4^2)/M177-N177^2)</f>
        <v>0.9276283742448755</v>
      </c>
      <c r="P177" s="4">
        <v>0</v>
      </c>
      <c r="Q177" s="4">
        <v>0</v>
      </c>
    </row>
    <row r="178" spans="1:17" ht="19.5" customHeight="1">
      <c r="A178" s="13" t="s">
        <v>65</v>
      </c>
      <c r="B178" s="13" t="s">
        <v>19</v>
      </c>
      <c r="C178" s="3"/>
      <c r="D178" s="4">
        <v>6</v>
      </c>
      <c r="E178" s="4"/>
      <c r="F178" s="5" t="s">
        <v>13</v>
      </c>
      <c r="G178" s="4">
        <f t="shared" si="33"/>
        <v>287</v>
      </c>
      <c r="H178" s="4">
        <v>1</v>
      </c>
      <c r="I178" s="4">
        <v>11</v>
      </c>
      <c r="J178" s="4">
        <v>56</v>
      </c>
      <c r="K178" s="4">
        <v>143</v>
      </c>
      <c r="L178" s="4">
        <v>76</v>
      </c>
      <c r="M178" s="4">
        <f t="shared" si="47"/>
        <v>287</v>
      </c>
      <c r="N178" s="8">
        <f t="shared" si="48"/>
        <v>2.9825783972125435</v>
      </c>
      <c r="O178" s="8">
        <f t="shared" si="49"/>
        <v>0.8026803790377617</v>
      </c>
      <c r="P178" s="4">
        <v>0</v>
      </c>
      <c r="Q178" s="4">
        <v>0</v>
      </c>
    </row>
    <row r="179" spans="1:17" ht="19.5" customHeight="1">
      <c r="A179" s="13" t="s">
        <v>66</v>
      </c>
      <c r="B179" s="13" t="s">
        <v>296</v>
      </c>
      <c r="C179" s="3"/>
      <c r="D179" s="4">
        <v>6</v>
      </c>
      <c r="E179" s="4"/>
      <c r="F179" s="5" t="s">
        <v>14</v>
      </c>
      <c r="G179" s="4">
        <f t="shared" si="33"/>
        <v>286</v>
      </c>
      <c r="H179" s="4">
        <v>0</v>
      </c>
      <c r="I179" s="4">
        <v>9</v>
      </c>
      <c r="J179" s="4">
        <v>51</v>
      </c>
      <c r="K179" s="4">
        <v>183</v>
      </c>
      <c r="L179" s="4">
        <v>43</v>
      </c>
      <c r="M179" s="4">
        <f t="shared" si="47"/>
        <v>286</v>
      </c>
      <c r="N179" s="8">
        <f t="shared" si="48"/>
        <v>2.909090909090909</v>
      </c>
      <c r="O179" s="8">
        <f t="shared" si="49"/>
        <v>0.6680426571226842</v>
      </c>
      <c r="P179" s="4">
        <v>0</v>
      </c>
      <c r="Q179" s="4">
        <v>0</v>
      </c>
    </row>
    <row r="180" spans="1:17" ht="19.5" customHeight="1">
      <c r="A180" s="13"/>
      <c r="B180" s="26" t="s">
        <v>297</v>
      </c>
      <c r="C180" s="3"/>
      <c r="D180" s="4"/>
      <c r="E180" s="4"/>
      <c r="F180" s="5"/>
      <c r="G180" s="4"/>
      <c r="H180" s="4"/>
      <c r="I180" s="4"/>
      <c r="J180" s="4"/>
      <c r="K180" s="4"/>
      <c r="L180" s="4"/>
      <c r="M180" s="4"/>
      <c r="N180" s="8"/>
      <c r="O180" s="8"/>
      <c r="P180" s="4"/>
      <c r="Q180" s="4"/>
    </row>
    <row r="181" spans="1:17" ht="19.5" customHeight="1">
      <c r="A181" s="13" t="s">
        <v>44</v>
      </c>
      <c r="B181" s="13" t="s">
        <v>5</v>
      </c>
      <c r="C181" s="3"/>
      <c r="D181" s="4">
        <v>6</v>
      </c>
      <c r="E181" s="4"/>
      <c r="F181" s="5" t="s">
        <v>14</v>
      </c>
      <c r="G181" s="4">
        <f t="shared" si="33"/>
        <v>286</v>
      </c>
      <c r="H181" s="4">
        <v>0</v>
      </c>
      <c r="I181" s="4">
        <v>4</v>
      </c>
      <c r="J181" s="4">
        <v>15</v>
      </c>
      <c r="K181" s="4">
        <v>88</v>
      </c>
      <c r="L181" s="4">
        <v>179</v>
      </c>
      <c r="M181" s="4">
        <f t="shared" si="47"/>
        <v>286</v>
      </c>
      <c r="N181" s="8">
        <f t="shared" si="48"/>
        <v>3.5454545454545454</v>
      </c>
      <c r="O181" s="8">
        <f t="shared" si="49"/>
        <v>0.6608669102842936</v>
      </c>
      <c r="P181" s="4">
        <v>0</v>
      </c>
      <c r="Q181" s="4">
        <v>0</v>
      </c>
    </row>
    <row r="182" spans="1:17" ht="19.5" customHeight="1">
      <c r="A182" s="13"/>
      <c r="B182" s="26" t="s">
        <v>298</v>
      </c>
      <c r="C182" s="3"/>
      <c r="D182" s="4"/>
      <c r="E182" s="4"/>
      <c r="F182" s="5"/>
      <c r="G182" s="4"/>
      <c r="H182" s="4"/>
      <c r="I182" s="4"/>
      <c r="J182" s="4"/>
      <c r="K182" s="4"/>
      <c r="L182" s="4"/>
      <c r="M182" s="4"/>
      <c r="N182" s="8"/>
      <c r="O182" s="8"/>
      <c r="P182" s="4"/>
      <c r="Q182" s="4"/>
    </row>
    <row r="183" spans="1:17" ht="19.5" customHeight="1">
      <c r="A183" s="13" t="s">
        <v>67</v>
      </c>
      <c r="B183" s="13" t="s">
        <v>6</v>
      </c>
      <c r="C183" s="3"/>
      <c r="D183" s="4">
        <v>6</v>
      </c>
      <c r="E183" s="4"/>
      <c r="F183" s="5" t="s">
        <v>13</v>
      </c>
      <c r="G183" s="4">
        <f t="shared" si="33"/>
        <v>286</v>
      </c>
      <c r="H183" s="4">
        <v>0</v>
      </c>
      <c r="I183" s="4">
        <v>15</v>
      </c>
      <c r="J183" s="4">
        <v>43</v>
      </c>
      <c r="K183" s="4">
        <v>92</v>
      </c>
      <c r="L183" s="4">
        <v>135</v>
      </c>
      <c r="M183" s="4">
        <f t="shared" si="47"/>
        <v>285</v>
      </c>
      <c r="N183" s="8">
        <f t="shared" si="48"/>
        <v>3.2175438596491226</v>
      </c>
      <c r="O183" s="8">
        <f t="shared" si="49"/>
        <v>0.8875597942827341</v>
      </c>
      <c r="P183" s="4">
        <v>0</v>
      </c>
      <c r="Q183" s="4">
        <v>1</v>
      </c>
    </row>
    <row r="184" spans="1:17" ht="19.5" customHeight="1">
      <c r="A184" s="13" t="s">
        <v>68</v>
      </c>
      <c r="B184" s="13" t="s">
        <v>69</v>
      </c>
      <c r="C184" s="3"/>
      <c r="D184" s="4">
        <v>6</v>
      </c>
      <c r="E184" s="4"/>
      <c r="F184" s="5" t="s">
        <v>18</v>
      </c>
      <c r="G184" s="4">
        <f t="shared" si="33"/>
        <v>286</v>
      </c>
      <c r="H184" s="4">
        <v>8</v>
      </c>
      <c r="I184" s="4">
        <v>45</v>
      </c>
      <c r="J184" s="4">
        <v>120</v>
      </c>
      <c r="K184" s="4">
        <v>112</v>
      </c>
      <c r="L184" s="4">
        <v>1</v>
      </c>
      <c r="M184" s="4">
        <f t="shared" si="47"/>
        <v>286</v>
      </c>
      <c r="N184" s="8">
        <f t="shared" si="48"/>
        <v>2.1853146853146854</v>
      </c>
      <c r="O184" s="8">
        <f t="shared" si="49"/>
        <v>0.8003022193096138</v>
      </c>
      <c r="P184" s="4">
        <v>0</v>
      </c>
      <c r="Q184" s="4">
        <v>0</v>
      </c>
    </row>
    <row r="185" spans="1:17" ht="19.5" customHeight="1">
      <c r="A185" s="13" t="s">
        <v>71</v>
      </c>
      <c r="B185" s="13" t="s">
        <v>299</v>
      </c>
      <c r="C185" s="3"/>
      <c r="D185" s="4">
        <v>6</v>
      </c>
      <c r="E185" s="4"/>
      <c r="F185" s="5" t="s">
        <v>18</v>
      </c>
      <c r="G185" s="4">
        <f t="shared" si="33"/>
        <v>112</v>
      </c>
      <c r="H185" s="4">
        <v>0</v>
      </c>
      <c r="I185" s="4">
        <v>42</v>
      </c>
      <c r="J185" s="4">
        <v>51</v>
      </c>
      <c r="K185" s="4">
        <v>15</v>
      </c>
      <c r="L185" s="4">
        <v>4</v>
      </c>
      <c r="M185" s="4">
        <f t="shared" si="47"/>
        <v>112</v>
      </c>
      <c r="N185" s="8">
        <f t="shared" si="48"/>
        <v>1.8303571428571428</v>
      </c>
      <c r="O185" s="8">
        <f t="shared" si="49"/>
        <v>0.7893079343995741</v>
      </c>
      <c r="P185" s="4">
        <v>0</v>
      </c>
      <c r="Q185" s="4">
        <v>0</v>
      </c>
    </row>
    <row r="186" spans="1:17" ht="19.5" customHeight="1">
      <c r="A186" s="13" t="s">
        <v>72</v>
      </c>
      <c r="B186" s="13" t="s">
        <v>73</v>
      </c>
      <c r="C186" s="3"/>
      <c r="D186" s="4">
        <v>6</v>
      </c>
      <c r="E186" s="4"/>
      <c r="F186" s="5" t="s">
        <v>18</v>
      </c>
      <c r="G186" s="4">
        <f t="shared" si="33"/>
        <v>112</v>
      </c>
      <c r="H186" s="4">
        <v>0</v>
      </c>
      <c r="I186" s="4">
        <v>22</v>
      </c>
      <c r="J186" s="4">
        <v>49</v>
      </c>
      <c r="K186" s="4">
        <v>31</v>
      </c>
      <c r="L186" s="4">
        <v>10</v>
      </c>
      <c r="M186" s="4">
        <f t="shared" si="47"/>
        <v>112</v>
      </c>
      <c r="N186" s="8">
        <f t="shared" si="48"/>
        <v>2.2589285714285716</v>
      </c>
      <c r="O186" s="8">
        <f t="shared" si="49"/>
        <v>0.873677937088434</v>
      </c>
      <c r="P186" s="4">
        <v>0</v>
      </c>
      <c r="Q186" s="4">
        <v>0</v>
      </c>
    </row>
    <row r="187" spans="1:17" ht="19.5" customHeight="1">
      <c r="A187" s="13" t="s">
        <v>300</v>
      </c>
      <c r="B187" s="13" t="s">
        <v>320</v>
      </c>
      <c r="C187" s="3"/>
      <c r="D187" s="4">
        <v>6</v>
      </c>
      <c r="E187" s="4"/>
      <c r="F187" s="5" t="s">
        <v>12</v>
      </c>
      <c r="G187" s="4">
        <f t="shared" si="33"/>
        <v>112</v>
      </c>
      <c r="H187" s="4">
        <v>0</v>
      </c>
      <c r="I187" s="4">
        <v>0</v>
      </c>
      <c r="J187" s="4">
        <v>0</v>
      </c>
      <c r="K187" s="4">
        <v>1</v>
      </c>
      <c r="L187" s="4">
        <v>111</v>
      </c>
      <c r="M187" s="4">
        <f t="shared" si="47"/>
        <v>112</v>
      </c>
      <c r="N187" s="8">
        <f t="shared" si="48"/>
        <v>3.9910714285714284</v>
      </c>
      <c r="O187" s="8">
        <f t="shared" si="49"/>
        <v>0.09406833707904579</v>
      </c>
      <c r="P187" s="4">
        <v>0</v>
      </c>
      <c r="Q187" s="4">
        <v>0</v>
      </c>
    </row>
    <row r="188" spans="1:17" ht="19.5" customHeight="1">
      <c r="A188" s="13" t="s">
        <v>80</v>
      </c>
      <c r="B188" s="13" t="s">
        <v>319</v>
      </c>
      <c r="C188" s="3"/>
      <c r="D188" s="4">
        <v>6</v>
      </c>
      <c r="E188" s="4"/>
      <c r="F188" s="5" t="s">
        <v>13</v>
      </c>
      <c r="G188" s="4">
        <f t="shared" si="33"/>
        <v>73</v>
      </c>
      <c r="H188" s="4">
        <v>0</v>
      </c>
      <c r="I188" s="4">
        <v>0</v>
      </c>
      <c r="J188" s="4">
        <v>1</v>
      </c>
      <c r="K188" s="4">
        <v>34</v>
      </c>
      <c r="L188" s="4">
        <v>38</v>
      </c>
      <c r="M188" s="4">
        <f>SUM(H188:L188)</f>
        <v>73</v>
      </c>
      <c r="N188" s="8">
        <f>(1*I188+2*J188+3*K188+4*L188)/M188</f>
        <v>3.506849315068493</v>
      </c>
      <c r="O188" s="8">
        <f>SQRT((H188*0^2+I188*1^2+J188*2^2+K188*3^2+L188*4^2)/M188-N188^2)</f>
        <v>0.5266406242942772</v>
      </c>
      <c r="P188" s="4">
        <v>0</v>
      </c>
      <c r="Q188" s="4">
        <v>0</v>
      </c>
    </row>
    <row r="189" spans="1:17" ht="19.5" customHeight="1">
      <c r="A189" s="13" t="s">
        <v>36</v>
      </c>
      <c r="B189" s="13" t="s">
        <v>301</v>
      </c>
      <c r="C189" s="3"/>
      <c r="D189" s="4">
        <v>6</v>
      </c>
      <c r="E189" s="4"/>
      <c r="F189" s="5" t="s">
        <v>16</v>
      </c>
      <c r="G189" s="4">
        <f t="shared" si="33"/>
        <v>174</v>
      </c>
      <c r="H189" s="4">
        <v>0</v>
      </c>
      <c r="I189" s="4">
        <v>10</v>
      </c>
      <c r="J189" s="4">
        <v>45</v>
      </c>
      <c r="K189" s="4">
        <v>89</v>
      </c>
      <c r="L189" s="4">
        <v>29</v>
      </c>
      <c r="M189" s="4">
        <f t="shared" si="47"/>
        <v>173</v>
      </c>
      <c r="N189" s="8">
        <f t="shared" si="48"/>
        <v>2.791907514450867</v>
      </c>
      <c r="O189" s="8">
        <f t="shared" si="49"/>
        <v>0.7846381682216579</v>
      </c>
      <c r="P189" s="4">
        <v>0</v>
      </c>
      <c r="Q189" s="4">
        <v>1</v>
      </c>
    </row>
    <row r="190" spans="1:17" ht="19.5" customHeight="1">
      <c r="A190" s="13" t="s">
        <v>86</v>
      </c>
      <c r="B190" s="13" t="s">
        <v>21</v>
      </c>
      <c r="C190" s="3"/>
      <c r="D190" s="4">
        <v>6</v>
      </c>
      <c r="E190" s="4"/>
      <c r="F190" s="5" t="s">
        <v>16</v>
      </c>
      <c r="G190" s="4">
        <f t="shared" si="33"/>
        <v>113</v>
      </c>
      <c r="H190" s="4">
        <v>0</v>
      </c>
      <c r="I190" s="4">
        <v>7</v>
      </c>
      <c r="J190" s="4">
        <v>39</v>
      </c>
      <c r="K190" s="4">
        <v>39</v>
      </c>
      <c r="L190" s="4">
        <v>28</v>
      </c>
      <c r="M190" s="4">
        <f t="shared" si="47"/>
        <v>113</v>
      </c>
      <c r="N190" s="8">
        <f t="shared" si="48"/>
        <v>2.7787610619469025</v>
      </c>
      <c r="O190" s="8">
        <f t="shared" si="49"/>
        <v>0.8898096970088085</v>
      </c>
      <c r="P190" s="4">
        <v>0</v>
      </c>
      <c r="Q190" s="4">
        <v>0</v>
      </c>
    </row>
    <row r="191" spans="1:17" ht="19.5" customHeight="1">
      <c r="A191" s="13" t="s">
        <v>87</v>
      </c>
      <c r="B191" s="13" t="s">
        <v>22</v>
      </c>
      <c r="C191" s="3"/>
      <c r="D191" s="4">
        <v>6</v>
      </c>
      <c r="E191" s="4"/>
      <c r="F191" s="4" t="s">
        <v>16</v>
      </c>
      <c r="G191" s="4">
        <f t="shared" si="33"/>
        <v>113</v>
      </c>
      <c r="H191" s="4">
        <v>0</v>
      </c>
      <c r="I191" s="4">
        <v>35</v>
      </c>
      <c r="J191" s="4">
        <v>63</v>
      </c>
      <c r="K191" s="4">
        <v>15</v>
      </c>
      <c r="L191" s="4">
        <v>0</v>
      </c>
      <c r="M191" s="4">
        <f t="shared" si="47"/>
        <v>113</v>
      </c>
      <c r="N191" s="8">
        <f t="shared" si="48"/>
        <v>1.823008849557522</v>
      </c>
      <c r="O191" s="8">
        <f t="shared" si="49"/>
        <v>0.6412113604508605</v>
      </c>
      <c r="P191" s="4">
        <v>0</v>
      </c>
      <c r="Q191" s="4">
        <v>0</v>
      </c>
    </row>
    <row r="192" spans="1:17" ht="19.5" customHeight="1">
      <c r="A192" s="13" t="s">
        <v>88</v>
      </c>
      <c r="B192" s="13" t="s">
        <v>23</v>
      </c>
      <c r="C192" s="3"/>
      <c r="D192" s="4">
        <v>6</v>
      </c>
      <c r="E192" s="4"/>
      <c r="F192" s="5" t="s">
        <v>16</v>
      </c>
      <c r="G192" s="4">
        <f t="shared" si="33"/>
        <v>113</v>
      </c>
      <c r="H192" s="4">
        <v>7</v>
      </c>
      <c r="I192" s="4">
        <v>36</v>
      </c>
      <c r="J192" s="4">
        <v>48</v>
      </c>
      <c r="K192" s="4">
        <v>20</v>
      </c>
      <c r="L192" s="4">
        <v>2</v>
      </c>
      <c r="M192" s="4">
        <f t="shared" si="47"/>
        <v>113</v>
      </c>
      <c r="N192" s="8">
        <f t="shared" si="48"/>
        <v>1.7699115044247788</v>
      </c>
      <c r="O192" s="8">
        <f t="shared" si="49"/>
        <v>0.8724784101852201</v>
      </c>
      <c r="P192" s="4">
        <v>0</v>
      </c>
      <c r="Q192" s="4">
        <v>0</v>
      </c>
    </row>
    <row r="193" spans="1:17" ht="19.5" customHeight="1">
      <c r="A193" s="13" t="s">
        <v>74</v>
      </c>
      <c r="B193" s="13" t="s">
        <v>3</v>
      </c>
      <c r="C193" s="3"/>
      <c r="D193" s="4">
        <v>6</v>
      </c>
      <c r="E193" s="4"/>
      <c r="F193" s="5" t="s">
        <v>17</v>
      </c>
      <c r="G193" s="4">
        <f t="shared" si="33"/>
        <v>152</v>
      </c>
      <c r="H193" s="4">
        <v>0</v>
      </c>
      <c r="I193" s="4">
        <v>38</v>
      </c>
      <c r="J193" s="4">
        <v>42</v>
      </c>
      <c r="K193" s="4">
        <v>41</v>
      </c>
      <c r="L193" s="4">
        <v>31</v>
      </c>
      <c r="M193" s="4">
        <f t="shared" si="47"/>
        <v>152</v>
      </c>
      <c r="N193" s="8">
        <f t="shared" si="48"/>
        <v>2.4276315789473686</v>
      </c>
      <c r="O193" s="8">
        <f t="shared" si="49"/>
        <v>1.0736189028125642</v>
      </c>
      <c r="P193" s="4">
        <v>0</v>
      </c>
      <c r="Q193" s="4">
        <v>0</v>
      </c>
    </row>
    <row r="194" spans="1:17" ht="19.5" customHeight="1">
      <c r="A194" s="13" t="s">
        <v>70</v>
      </c>
      <c r="B194" s="13" t="s">
        <v>3</v>
      </c>
      <c r="C194" s="3"/>
      <c r="D194" s="4">
        <v>6</v>
      </c>
      <c r="E194" s="4"/>
      <c r="F194" s="5" t="s">
        <v>17</v>
      </c>
      <c r="G194" s="4">
        <f t="shared" si="33"/>
        <v>73</v>
      </c>
      <c r="H194" s="4">
        <v>0</v>
      </c>
      <c r="I194" s="4">
        <v>23</v>
      </c>
      <c r="J194" s="4">
        <v>45</v>
      </c>
      <c r="K194" s="4">
        <v>5</v>
      </c>
      <c r="L194" s="4">
        <v>0</v>
      </c>
      <c r="M194" s="4">
        <f t="shared" si="47"/>
        <v>73</v>
      </c>
      <c r="N194" s="8">
        <f t="shared" si="48"/>
        <v>1.7534246575342465</v>
      </c>
      <c r="O194" s="8">
        <f t="shared" si="49"/>
        <v>0.5681216809130883</v>
      </c>
      <c r="P194" s="4">
        <v>0</v>
      </c>
      <c r="Q194" s="4">
        <v>0</v>
      </c>
    </row>
    <row r="195" spans="1:17" ht="19.5" customHeight="1">
      <c r="A195" s="13" t="s">
        <v>302</v>
      </c>
      <c r="B195" s="13" t="s">
        <v>303</v>
      </c>
      <c r="C195" s="3"/>
      <c r="D195" s="4">
        <v>6</v>
      </c>
      <c r="E195" s="4"/>
      <c r="F195" s="5" t="s">
        <v>200</v>
      </c>
      <c r="G195" s="4">
        <f t="shared" si="33"/>
        <v>286</v>
      </c>
      <c r="H195" s="4">
        <v>0</v>
      </c>
      <c r="I195" s="4">
        <v>9</v>
      </c>
      <c r="J195" s="4">
        <v>17</v>
      </c>
      <c r="K195" s="4">
        <v>98</v>
      </c>
      <c r="L195" s="4">
        <v>162</v>
      </c>
      <c r="M195" s="4">
        <f t="shared" si="47"/>
        <v>286</v>
      </c>
      <c r="N195" s="8">
        <f t="shared" si="48"/>
        <v>3.444055944055944</v>
      </c>
      <c r="O195" s="8">
        <f t="shared" si="49"/>
        <v>0.7446895798229194</v>
      </c>
      <c r="P195" s="4">
        <v>0</v>
      </c>
      <c r="Q195" s="4">
        <v>0</v>
      </c>
    </row>
    <row r="196" spans="1:17" ht="19.5" customHeight="1">
      <c r="A196" s="13" t="s">
        <v>75</v>
      </c>
      <c r="B196" s="13" t="s">
        <v>78</v>
      </c>
      <c r="C196" s="3"/>
      <c r="D196" s="4">
        <v>6</v>
      </c>
      <c r="E196" s="4"/>
      <c r="F196" s="5" t="s">
        <v>200</v>
      </c>
      <c r="G196" s="4">
        <f t="shared" si="33"/>
        <v>19</v>
      </c>
      <c r="H196" s="4">
        <v>1</v>
      </c>
      <c r="I196" s="4">
        <v>0</v>
      </c>
      <c r="J196" s="4">
        <v>0</v>
      </c>
      <c r="K196" s="4">
        <v>1</v>
      </c>
      <c r="L196" s="4">
        <v>17</v>
      </c>
      <c r="M196" s="4">
        <f t="shared" si="47"/>
        <v>19</v>
      </c>
      <c r="N196" s="8">
        <f t="shared" si="48"/>
        <v>3.736842105263158</v>
      </c>
      <c r="O196" s="8">
        <f t="shared" si="49"/>
        <v>0.9085619211385293</v>
      </c>
      <c r="P196" s="4">
        <v>0</v>
      </c>
      <c r="Q196" s="4">
        <v>0</v>
      </c>
    </row>
    <row r="197" spans="1:17" ht="19.5" customHeight="1">
      <c r="A197" s="13" t="s">
        <v>76</v>
      </c>
      <c r="B197" s="13" t="s">
        <v>79</v>
      </c>
      <c r="C197" s="3"/>
      <c r="D197" s="4">
        <v>6</v>
      </c>
      <c r="E197" s="4"/>
      <c r="F197" s="5" t="s">
        <v>200</v>
      </c>
      <c r="G197" s="4">
        <f t="shared" si="33"/>
        <v>18</v>
      </c>
      <c r="H197" s="4">
        <v>0</v>
      </c>
      <c r="I197" s="4">
        <v>0</v>
      </c>
      <c r="J197" s="4">
        <v>0</v>
      </c>
      <c r="K197" s="4">
        <v>0</v>
      </c>
      <c r="L197" s="4">
        <v>18</v>
      </c>
      <c r="M197" s="4">
        <f t="shared" si="47"/>
        <v>18</v>
      </c>
      <c r="N197" s="8">
        <f t="shared" si="48"/>
        <v>4</v>
      </c>
      <c r="O197" s="8">
        <f t="shared" si="49"/>
        <v>0</v>
      </c>
      <c r="P197" s="4">
        <v>0</v>
      </c>
      <c r="Q197" s="4">
        <v>0</v>
      </c>
    </row>
    <row r="198" spans="1:17" ht="19.5" customHeight="1">
      <c r="A198" s="13" t="s">
        <v>304</v>
      </c>
      <c r="B198" s="13" t="s">
        <v>305</v>
      </c>
      <c r="C198" s="3"/>
      <c r="D198" s="4">
        <v>6</v>
      </c>
      <c r="E198" s="4"/>
      <c r="F198" s="5" t="s">
        <v>200</v>
      </c>
      <c r="G198" s="4">
        <f t="shared" si="33"/>
        <v>18</v>
      </c>
      <c r="H198" s="4">
        <v>0</v>
      </c>
      <c r="I198" s="4">
        <v>3</v>
      </c>
      <c r="J198" s="4">
        <v>7</v>
      </c>
      <c r="K198" s="4">
        <v>1</v>
      </c>
      <c r="L198" s="4">
        <v>7</v>
      </c>
      <c r="M198" s="4">
        <f t="shared" si="47"/>
        <v>18</v>
      </c>
      <c r="N198" s="8">
        <f t="shared" si="48"/>
        <v>2.6666666666666665</v>
      </c>
      <c r="O198" s="8">
        <f t="shared" si="49"/>
        <v>1.1547005383792517</v>
      </c>
      <c r="P198" s="4">
        <v>0</v>
      </c>
      <c r="Q198" s="4">
        <v>0</v>
      </c>
    </row>
    <row r="199" spans="1:17" ht="19.5" customHeight="1">
      <c r="A199" s="13" t="s">
        <v>60</v>
      </c>
      <c r="B199" s="13" t="s">
        <v>61</v>
      </c>
      <c r="C199" s="3"/>
      <c r="D199" s="4">
        <v>6</v>
      </c>
      <c r="E199" s="4"/>
      <c r="F199" s="5" t="s">
        <v>200</v>
      </c>
      <c r="G199" s="4">
        <f t="shared" si="33"/>
        <v>18</v>
      </c>
      <c r="H199" s="4">
        <v>0</v>
      </c>
      <c r="I199" s="4">
        <v>0</v>
      </c>
      <c r="J199" s="4">
        <v>6</v>
      </c>
      <c r="K199" s="4">
        <v>1</v>
      </c>
      <c r="L199" s="4">
        <v>9</v>
      </c>
      <c r="M199" s="4">
        <f t="shared" si="47"/>
        <v>16</v>
      </c>
      <c r="N199" s="8">
        <f t="shared" si="48"/>
        <v>3.1875</v>
      </c>
      <c r="O199" s="8">
        <f t="shared" si="49"/>
        <v>0.9499177595981665</v>
      </c>
      <c r="P199" s="4">
        <v>0</v>
      </c>
      <c r="Q199" s="4">
        <v>2</v>
      </c>
    </row>
    <row r="200" spans="1:17" ht="19.5" customHeight="1">
      <c r="A200" s="13" t="s">
        <v>306</v>
      </c>
      <c r="B200" s="13" t="s">
        <v>307</v>
      </c>
      <c r="C200" s="3"/>
      <c r="D200" s="4">
        <v>6</v>
      </c>
      <c r="E200" s="4"/>
      <c r="F200" s="5" t="s">
        <v>200</v>
      </c>
      <c r="G200" s="4">
        <f t="shared" si="33"/>
        <v>18</v>
      </c>
      <c r="H200" s="4">
        <v>0</v>
      </c>
      <c r="I200" s="4">
        <v>0</v>
      </c>
      <c r="J200" s="4">
        <v>5</v>
      </c>
      <c r="K200" s="4">
        <v>2</v>
      </c>
      <c r="L200" s="4">
        <v>11</v>
      </c>
      <c r="M200" s="4">
        <f t="shared" si="47"/>
        <v>18</v>
      </c>
      <c r="N200" s="8">
        <f t="shared" si="48"/>
        <v>3.3333333333333335</v>
      </c>
      <c r="O200" s="8">
        <f t="shared" si="49"/>
        <v>0.8819171036881963</v>
      </c>
      <c r="P200" s="4">
        <v>0</v>
      </c>
      <c r="Q200" s="4">
        <v>0</v>
      </c>
    </row>
    <row r="201" spans="1:17" ht="19.5" customHeight="1">
      <c r="A201" s="13" t="s">
        <v>308</v>
      </c>
      <c r="B201" s="13" t="s">
        <v>309</v>
      </c>
      <c r="C201" s="3"/>
      <c r="D201" s="4">
        <v>6</v>
      </c>
      <c r="E201" s="4"/>
      <c r="F201" s="5" t="s">
        <v>200</v>
      </c>
      <c r="G201" s="4">
        <f t="shared" si="33"/>
        <v>18</v>
      </c>
      <c r="H201" s="4">
        <v>0</v>
      </c>
      <c r="I201" s="4">
        <v>0</v>
      </c>
      <c r="J201" s="4">
        <v>2</v>
      </c>
      <c r="K201" s="4">
        <v>7</v>
      </c>
      <c r="L201" s="4">
        <v>9</v>
      </c>
      <c r="M201" s="4">
        <f t="shared" si="47"/>
        <v>18</v>
      </c>
      <c r="N201" s="8">
        <f t="shared" si="48"/>
        <v>3.388888888888889</v>
      </c>
      <c r="O201" s="8">
        <f t="shared" si="49"/>
        <v>0.6781419786518724</v>
      </c>
      <c r="P201" s="4">
        <v>0</v>
      </c>
      <c r="Q201" s="4">
        <v>0</v>
      </c>
    </row>
    <row r="202" spans="1:17" ht="19.5" customHeight="1">
      <c r="A202" s="13" t="s">
        <v>310</v>
      </c>
      <c r="B202" s="13" t="s">
        <v>311</v>
      </c>
      <c r="C202" s="3"/>
      <c r="D202" s="4">
        <v>6</v>
      </c>
      <c r="E202" s="4"/>
      <c r="F202" s="5" t="s">
        <v>15</v>
      </c>
      <c r="G202" s="4">
        <f t="shared" si="33"/>
        <v>24</v>
      </c>
      <c r="H202" s="4">
        <v>0</v>
      </c>
      <c r="I202" s="4">
        <v>0</v>
      </c>
      <c r="J202" s="4">
        <v>2</v>
      </c>
      <c r="K202" s="4">
        <v>12</v>
      </c>
      <c r="L202" s="4">
        <v>10</v>
      </c>
      <c r="M202" s="4">
        <f t="shared" si="47"/>
        <v>24</v>
      </c>
      <c r="N202" s="8">
        <f t="shared" si="48"/>
        <v>3.3333333333333335</v>
      </c>
      <c r="O202" s="8">
        <f t="shared" si="49"/>
        <v>0.6236095644623224</v>
      </c>
      <c r="P202" s="4">
        <v>0</v>
      </c>
      <c r="Q202" s="4">
        <v>0</v>
      </c>
    </row>
    <row r="203" spans="1:17" ht="19.5" customHeight="1">
      <c r="A203" s="13" t="s">
        <v>49</v>
      </c>
      <c r="B203" s="13" t="s">
        <v>312</v>
      </c>
      <c r="C203" s="3"/>
      <c r="D203" s="4">
        <v>6</v>
      </c>
      <c r="E203" s="4"/>
      <c r="F203" s="5" t="s">
        <v>15</v>
      </c>
      <c r="G203" s="4">
        <f t="shared" si="33"/>
        <v>18</v>
      </c>
      <c r="H203" s="4">
        <v>0</v>
      </c>
      <c r="I203" s="4">
        <v>0</v>
      </c>
      <c r="J203" s="4">
        <v>4</v>
      </c>
      <c r="K203" s="4">
        <v>12</v>
      </c>
      <c r="L203" s="4">
        <v>2</v>
      </c>
      <c r="M203" s="4">
        <f t="shared" si="47"/>
        <v>18</v>
      </c>
      <c r="N203" s="8">
        <f t="shared" si="48"/>
        <v>2.888888888888889</v>
      </c>
      <c r="O203" s="8">
        <f t="shared" si="49"/>
        <v>0.5665577237325313</v>
      </c>
      <c r="P203" s="4">
        <v>0</v>
      </c>
      <c r="Q203" s="4">
        <v>0</v>
      </c>
    </row>
    <row r="204" spans="1:17" ht="19.5" customHeight="1">
      <c r="A204" s="13" t="s">
        <v>313</v>
      </c>
      <c r="B204" s="13" t="s">
        <v>314</v>
      </c>
      <c r="C204" s="3"/>
      <c r="D204" s="4">
        <v>6</v>
      </c>
      <c r="E204" s="4"/>
      <c r="F204" s="5" t="s">
        <v>15</v>
      </c>
      <c r="G204" s="4">
        <f t="shared" si="33"/>
        <v>6</v>
      </c>
      <c r="H204" s="4">
        <v>0</v>
      </c>
      <c r="I204" s="4">
        <v>0</v>
      </c>
      <c r="J204" s="4">
        <v>3</v>
      </c>
      <c r="K204" s="4">
        <v>3</v>
      </c>
      <c r="L204" s="4">
        <v>0</v>
      </c>
      <c r="M204" s="4">
        <f t="shared" si="47"/>
        <v>6</v>
      </c>
      <c r="N204" s="8">
        <f t="shared" si="48"/>
        <v>2.5</v>
      </c>
      <c r="O204" s="8">
        <f t="shared" si="49"/>
        <v>0.5</v>
      </c>
      <c r="P204" s="4">
        <v>0</v>
      </c>
      <c r="Q204" s="4">
        <v>0</v>
      </c>
    </row>
    <row r="205" spans="1:17" ht="19.5" customHeight="1">
      <c r="A205" s="13" t="s">
        <v>315</v>
      </c>
      <c r="B205" s="13" t="s">
        <v>316</v>
      </c>
      <c r="C205" s="3"/>
      <c r="D205" s="4">
        <v>6</v>
      </c>
      <c r="E205" s="4"/>
      <c r="F205" s="5" t="s">
        <v>15</v>
      </c>
      <c r="G205" s="4">
        <f t="shared" si="33"/>
        <v>6</v>
      </c>
      <c r="H205" s="4">
        <v>0</v>
      </c>
      <c r="I205" s="4">
        <v>5</v>
      </c>
      <c r="J205" s="4">
        <v>0</v>
      </c>
      <c r="K205" s="4">
        <v>0</v>
      </c>
      <c r="L205" s="4">
        <v>0</v>
      </c>
      <c r="M205" s="4">
        <f t="shared" si="47"/>
        <v>5</v>
      </c>
      <c r="N205" s="8">
        <f t="shared" si="48"/>
        <v>1</v>
      </c>
      <c r="O205" s="8">
        <f t="shared" si="49"/>
        <v>0</v>
      </c>
      <c r="P205" s="4">
        <v>0</v>
      </c>
      <c r="Q205" s="4">
        <v>1</v>
      </c>
    </row>
    <row r="206" spans="1:17" ht="19.5" customHeight="1">
      <c r="A206" s="13" t="s">
        <v>317</v>
      </c>
      <c r="B206" s="13" t="s">
        <v>318</v>
      </c>
      <c r="C206" s="3"/>
      <c r="D206" s="4">
        <v>6</v>
      </c>
      <c r="E206" s="4"/>
      <c r="F206" s="5" t="s">
        <v>15</v>
      </c>
      <c r="G206" s="4">
        <f t="shared" si="33"/>
        <v>6</v>
      </c>
      <c r="H206" s="4">
        <v>0</v>
      </c>
      <c r="I206" s="4">
        <v>5</v>
      </c>
      <c r="J206" s="4">
        <v>0</v>
      </c>
      <c r="K206" s="4">
        <v>0</v>
      </c>
      <c r="L206" s="4">
        <v>0</v>
      </c>
      <c r="M206" s="4">
        <f>SUM(H206:L206)</f>
        <v>5</v>
      </c>
      <c r="N206" s="8">
        <f>(1*I206+2*J206+3*K206+4*L206)/M206</f>
        <v>1</v>
      </c>
      <c r="O206" s="8">
        <f>SQRT((H206*0^2+I206*1^2+J206*2^2+K206*3^2+L206*4^2)/M206-N206^2)</f>
        <v>0</v>
      </c>
      <c r="P206" s="4">
        <v>0</v>
      </c>
      <c r="Q206" s="4">
        <v>1</v>
      </c>
    </row>
    <row r="207" spans="1:18" s="1" customFormat="1" ht="19.5" customHeight="1">
      <c r="A207" s="6"/>
      <c r="B207" s="5" t="s">
        <v>34</v>
      </c>
      <c r="C207" s="5"/>
      <c r="D207" s="5"/>
      <c r="E207" s="5"/>
      <c r="F207" s="5"/>
      <c r="G207" s="4">
        <f>SUM(H207:L207,P207:Q207)</f>
        <v>3319</v>
      </c>
      <c r="H207" s="6">
        <f aca="true" t="shared" si="50" ref="H207:M207">SUM(H177:H206)</f>
        <v>19</v>
      </c>
      <c r="I207" s="6">
        <f t="shared" si="50"/>
        <v>371</v>
      </c>
      <c r="J207" s="6">
        <f t="shared" si="50"/>
        <v>826</v>
      </c>
      <c r="K207" s="6">
        <f t="shared" si="50"/>
        <v>1132</v>
      </c>
      <c r="L207" s="6">
        <f t="shared" si="50"/>
        <v>965</v>
      </c>
      <c r="M207" s="6">
        <f t="shared" si="50"/>
        <v>3313</v>
      </c>
      <c r="N207" s="28">
        <f>(1*I207+2*J207+3*K207+4*L207)/M207</f>
        <v>2.800784787201932</v>
      </c>
      <c r="O207" s="28">
        <f>SQRT((H207*0^2+I207*1^2+J207*2^2+K207*3^2+L207*4^2)/M207-N207^2)</f>
        <v>1.0002290651550507</v>
      </c>
      <c r="P207" s="6">
        <f>SUM(P177:P206)</f>
        <v>0</v>
      </c>
      <c r="Q207" s="6">
        <f>SUM(Q177:Q206)</f>
        <v>6</v>
      </c>
      <c r="R207" s="11"/>
    </row>
    <row r="208" spans="1:18" s="1" customFormat="1" ht="19.5" customHeight="1">
      <c r="A208" s="6"/>
      <c r="B208" s="5" t="s">
        <v>35</v>
      </c>
      <c r="C208" s="5"/>
      <c r="D208" s="5"/>
      <c r="E208" s="5"/>
      <c r="F208" s="5"/>
      <c r="G208" s="3">
        <f aca="true" t="shared" si="51" ref="G208:M208">G207*100/$G$207</f>
        <v>100</v>
      </c>
      <c r="H208" s="3">
        <f t="shared" si="51"/>
        <v>0.5724615848147032</v>
      </c>
      <c r="I208" s="3">
        <f t="shared" si="51"/>
        <v>11.178065682434468</v>
      </c>
      <c r="J208" s="3">
        <f t="shared" si="51"/>
        <v>24.887014160891834</v>
      </c>
      <c r="K208" s="3">
        <f t="shared" si="51"/>
        <v>34.106658632118105</v>
      </c>
      <c r="L208" s="3">
        <f t="shared" si="51"/>
        <v>29.075022597167823</v>
      </c>
      <c r="M208" s="3">
        <f t="shared" si="51"/>
        <v>99.81922265742693</v>
      </c>
      <c r="N208" s="3"/>
      <c r="O208" s="3"/>
      <c r="P208" s="3">
        <f>P207*100/$G$207</f>
        <v>0</v>
      </c>
      <c r="Q208" s="3">
        <f>Q207*100/$G$207</f>
        <v>0.1807773425730642</v>
      </c>
      <c r="R208" s="11"/>
    </row>
  </sheetData>
  <mergeCells count="48">
    <mergeCell ref="M174:M175"/>
    <mergeCell ref="N174:N175"/>
    <mergeCell ref="O174:O175"/>
    <mergeCell ref="P174:Q174"/>
    <mergeCell ref="A174:A175"/>
    <mergeCell ref="B174:B175"/>
    <mergeCell ref="G174:G175"/>
    <mergeCell ref="H174:L174"/>
    <mergeCell ref="M140:M141"/>
    <mergeCell ref="N140:N141"/>
    <mergeCell ref="O140:O141"/>
    <mergeCell ref="P140:Q140"/>
    <mergeCell ref="A140:A141"/>
    <mergeCell ref="B140:B141"/>
    <mergeCell ref="G140:G141"/>
    <mergeCell ref="H140:L140"/>
    <mergeCell ref="M108:M109"/>
    <mergeCell ref="N108:N109"/>
    <mergeCell ref="O108:O109"/>
    <mergeCell ref="P108:Q108"/>
    <mergeCell ref="A108:A109"/>
    <mergeCell ref="B108:B109"/>
    <mergeCell ref="G108:G109"/>
    <mergeCell ref="H108:L108"/>
    <mergeCell ref="M73:M74"/>
    <mergeCell ref="N73:N74"/>
    <mergeCell ref="O73:O74"/>
    <mergeCell ref="P73:Q73"/>
    <mergeCell ref="A73:A74"/>
    <mergeCell ref="B73:B74"/>
    <mergeCell ref="G73:G74"/>
    <mergeCell ref="H73:L73"/>
    <mergeCell ref="M38:M39"/>
    <mergeCell ref="N38:N39"/>
    <mergeCell ref="O38:O39"/>
    <mergeCell ref="P38:Q38"/>
    <mergeCell ref="A38:A39"/>
    <mergeCell ref="B38:B39"/>
    <mergeCell ref="G38:G39"/>
    <mergeCell ref="H38:L38"/>
    <mergeCell ref="M3:M4"/>
    <mergeCell ref="N3:N4"/>
    <mergeCell ref="O3:O4"/>
    <mergeCell ref="P3:Q3"/>
    <mergeCell ref="A3:A4"/>
    <mergeCell ref="B3:B4"/>
    <mergeCell ref="G3:G4"/>
    <mergeCell ref="H3:L3"/>
  </mergeCells>
  <printOptions horizontalCentered="1"/>
  <pageMargins left="0.7480314960629921" right="0.35433070866141736" top="0.984251968503937" bottom="0.3937007874015748" header="0.5118110236220472" footer="0"/>
  <pageSetup horizontalDpi="600" verticalDpi="600" orientation="portrait" paperSize="9" r:id="rId2"/>
  <headerFooter alignWithMargins="0">
    <oddHeader>&amp;R&amp;P</oddHeader>
  </headerFooter>
  <rowBreaks count="3" manualBreakCount="3">
    <brk id="105" max="255" man="1"/>
    <brk id="137" max="255" man="1"/>
    <brk id="17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31"/>
  <sheetViews>
    <sheetView tabSelected="1" workbookViewId="0" topLeftCell="A22">
      <selection activeCell="B33" sqref="B33"/>
    </sheetView>
  </sheetViews>
  <sheetFormatPr defaultColWidth="9.140625" defaultRowHeight="21.75"/>
  <cols>
    <col min="1" max="1" width="7.7109375" style="0" customWidth="1"/>
    <col min="2" max="2" width="33.8515625" style="0" customWidth="1"/>
    <col min="3" max="6" width="0" style="0" hidden="1" customWidth="1"/>
    <col min="7" max="7" width="7.140625" style="0" customWidth="1"/>
    <col min="8" max="12" width="5.00390625" style="0" customWidth="1"/>
    <col min="13" max="13" width="7.7109375" style="0" customWidth="1"/>
    <col min="14" max="15" width="5.57421875" style="0" customWidth="1"/>
    <col min="16" max="17" width="4.8515625" style="0" customWidth="1"/>
  </cols>
  <sheetData>
    <row r="1" spans="1:17" ht="23.25">
      <c r="A1" s="18"/>
      <c r="B1" s="20" t="s">
        <v>329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Q1" s="1"/>
    </row>
    <row r="2" spans="1:17" ht="23.25">
      <c r="A2" s="18"/>
      <c r="B2" s="19" t="s">
        <v>337</v>
      </c>
      <c r="C2" s="9"/>
      <c r="D2" s="9"/>
      <c r="E2" s="9"/>
      <c r="F2" s="9"/>
      <c r="H2" s="9"/>
      <c r="I2" s="9"/>
      <c r="J2" s="9"/>
      <c r="K2" s="9"/>
      <c r="L2" s="9"/>
      <c r="M2" s="9"/>
      <c r="N2" s="9"/>
      <c r="O2" s="9"/>
      <c r="Q2" s="1"/>
    </row>
    <row r="3" spans="1:17" ht="32.25" customHeight="1">
      <c r="A3" s="46" t="s">
        <v>0</v>
      </c>
      <c r="B3" s="46" t="s">
        <v>7</v>
      </c>
      <c r="C3" s="3" t="s">
        <v>8</v>
      </c>
      <c r="D3" s="4" t="s">
        <v>9</v>
      </c>
      <c r="E3" s="4" t="s">
        <v>11</v>
      </c>
      <c r="F3" s="5" t="s">
        <v>10</v>
      </c>
      <c r="G3" s="48" t="s">
        <v>28</v>
      </c>
      <c r="H3" s="49" t="s">
        <v>26</v>
      </c>
      <c r="I3" s="49"/>
      <c r="J3" s="49"/>
      <c r="K3" s="49"/>
      <c r="L3" s="49"/>
      <c r="M3" s="50" t="s">
        <v>29</v>
      </c>
      <c r="N3" s="51" t="s">
        <v>27</v>
      </c>
      <c r="O3" s="51" t="s">
        <v>32</v>
      </c>
      <c r="P3" s="50" t="s">
        <v>33</v>
      </c>
      <c r="Q3" s="50"/>
    </row>
    <row r="4" spans="1:17" ht="21.75">
      <c r="A4" s="47"/>
      <c r="B4" s="47"/>
      <c r="C4" s="3"/>
      <c r="D4" s="4"/>
      <c r="E4" s="4"/>
      <c r="F4" s="5"/>
      <c r="G4" s="48"/>
      <c r="H4" s="4">
        <v>0</v>
      </c>
      <c r="I4" s="4">
        <v>1</v>
      </c>
      <c r="J4" s="4">
        <v>2</v>
      </c>
      <c r="K4" s="4">
        <v>3</v>
      </c>
      <c r="L4" s="4">
        <v>4</v>
      </c>
      <c r="M4" s="50"/>
      <c r="N4" s="51"/>
      <c r="O4" s="51"/>
      <c r="P4" s="4" t="s">
        <v>30</v>
      </c>
      <c r="Q4" s="4" t="s">
        <v>31</v>
      </c>
    </row>
    <row r="5" spans="1:17" s="1" customFormat="1" ht="21.75">
      <c r="A5" s="13" t="s">
        <v>118</v>
      </c>
      <c r="B5" s="13" t="s">
        <v>135</v>
      </c>
      <c r="C5" s="3"/>
      <c r="D5" s="4">
        <v>1</v>
      </c>
      <c r="E5" s="4"/>
      <c r="F5" s="5" t="s">
        <v>200</v>
      </c>
      <c r="G5" s="4">
        <f>SUM(H5:L5,P5:Q5)</f>
        <v>546</v>
      </c>
      <c r="H5" s="4">
        <v>17</v>
      </c>
      <c r="I5" s="4">
        <v>127</v>
      </c>
      <c r="J5" s="4">
        <v>179</v>
      </c>
      <c r="K5" s="4">
        <v>139</v>
      </c>
      <c r="L5" s="4">
        <v>83</v>
      </c>
      <c r="M5" s="4">
        <f>SUM(H5:L5)</f>
        <v>545</v>
      </c>
      <c r="N5" s="8">
        <f>(1*I5+2*J5+3*K5+4*L5)/M5</f>
        <v>2.2642201834862385</v>
      </c>
      <c r="O5" s="8">
        <f>SQRT((H5*0^2+I5*1^2+J5*2^2+K5*3^2+L5*4^2)/M5-N5^2)</f>
        <v>1.0734086096460898</v>
      </c>
      <c r="P5" s="4">
        <v>1</v>
      </c>
      <c r="Q5" s="4">
        <v>0</v>
      </c>
    </row>
    <row r="6" spans="1:17" s="1" customFormat="1" ht="21.75">
      <c r="A6" s="13" t="s">
        <v>133</v>
      </c>
      <c r="B6" s="13" t="s">
        <v>149</v>
      </c>
      <c r="C6" s="3"/>
      <c r="D6" s="4">
        <v>1</v>
      </c>
      <c r="E6" s="4"/>
      <c r="F6" s="5" t="s">
        <v>200</v>
      </c>
      <c r="G6" s="4">
        <f>SUM(H6:L6,P6:Q6)</f>
        <v>44</v>
      </c>
      <c r="H6" s="4">
        <v>0</v>
      </c>
      <c r="I6" s="4">
        <v>2</v>
      </c>
      <c r="J6" s="4">
        <v>16</v>
      </c>
      <c r="K6" s="4">
        <v>13</v>
      </c>
      <c r="L6" s="4">
        <v>12</v>
      </c>
      <c r="M6" s="4">
        <f>SUM(H6:L6)</f>
        <v>43</v>
      </c>
      <c r="N6" s="8">
        <f>(1*I6+2*J6+3*K6+4*L6)/M6</f>
        <v>2.813953488372093</v>
      </c>
      <c r="O6" s="8">
        <f>SQRT((H6*0^2+I6*1^2+J6*2^2+K6*3^2+L6*4^2)/M6-N6^2)</f>
        <v>0.8958772225236378</v>
      </c>
      <c r="P6" s="4">
        <v>1</v>
      </c>
      <c r="Q6" s="4">
        <v>0</v>
      </c>
    </row>
    <row r="7" spans="1:17" s="1" customFormat="1" ht="21.75">
      <c r="A7" s="6"/>
      <c r="B7" s="4" t="s">
        <v>330</v>
      </c>
      <c r="C7" s="5"/>
      <c r="D7" s="5"/>
      <c r="E7" s="5"/>
      <c r="F7" s="5"/>
      <c r="G7" s="6">
        <f>SUM(G5:G6)</f>
        <v>590</v>
      </c>
      <c r="H7" s="6">
        <f>SUM(H5:H6)</f>
        <v>17</v>
      </c>
      <c r="I7" s="6">
        <f>SUM(I5:I6)</f>
        <v>129</v>
      </c>
      <c r="J7" s="6">
        <f>SUM(J5:J6)</f>
        <v>195</v>
      </c>
      <c r="K7" s="6">
        <f>SUM(K5:K6)</f>
        <v>152</v>
      </c>
      <c r="L7" s="6">
        <f>SUM(L5:L6)</f>
        <v>95</v>
      </c>
      <c r="M7" s="6">
        <f>SUM(M5:M6)</f>
        <v>588</v>
      </c>
      <c r="N7" s="28">
        <f>(1*I7+2*J7+3*K7+4*L7)/M7</f>
        <v>2.304421768707483</v>
      </c>
      <c r="O7" s="28">
        <f>SQRT((H7*0^2+I7*1^2+J7*2^2+K7*3^2+L7*4^2)/M7-N7^2)</f>
        <v>1.0710384237292114</v>
      </c>
      <c r="P7" s="6">
        <f>SUM(P5:P6)</f>
        <v>2</v>
      </c>
      <c r="Q7" s="6">
        <f>SUM(Q5:Q6)</f>
        <v>0</v>
      </c>
    </row>
    <row r="8" spans="1:17" s="1" customFormat="1" ht="21.75">
      <c r="A8" s="6"/>
      <c r="B8" s="4" t="s">
        <v>35</v>
      </c>
      <c r="C8" s="5"/>
      <c r="D8" s="5"/>
      <c r="E8" s="5"/>
      <c r="F8" s="5"/>
      <c r="G8" s="3">
        <f>G7*100/$G$7</f>
        <v>100</v>
      </c>
      <c r="H8" s="3">
        <f aca="true" t="shared" si="0" ref="H8:M8">H7*100/$G$7</f>
        <v>2.8813559322033897</v>
      </c>
      <c r="I8" s="3">
        <f t="shared" si="0"/>
        <v>21.864406779661017</v>
      </c>
      <c r="J8" s="3">
        <f t="shared" si="0"/>
        <v>33.05084745762712</v>
      </c>
      <c r="K8" s="3">
        <f t="shared" si="0"/>
        <v>25.76271186440678</v>
      </c>
      <c r="L8" s="3">
        <f t="shared" si="0"/>
        <v>16.10169491525424</v>
      </c>
      <c r="M8" s="3">
        <f t="shared" si="0"/>
        <v>99.66101694915254</v>
      </c>
      <c r="N8" s="3"/>
      <c r="O8" s="3"/>
      <c r="P8" s="3">
        <f>P7*100/$G$7</f>
        <v>0.3389830508474576</v>
      </c>
      <c r="Q8" s="3">
        <f>Q7*100/$G$7</f>
        <v>0</v>
      </c>
    </row>
    <row r="9" spans="1:17" s="1" customFormat="1" ht="21.75">
      <c r="A9" s="13"/>
      <c r="B9" s="13"/>
      <c r="C9" s="3"/>
      <c r="D9" s="4"/>
      <c r="E9" s="4"/>
      <c r="F9" s="5"/>
      <c r="G9" s="4"/>
      <c r="H9" s="4"/>
      <c r="I9" s="4"/>
      <c r="J9" s="4"/>
      <c r="K9" s="4"/>
      <c r="L9" s="4"/>
      <c r="M9" s="4"/>
      <c r="N9" s="8"/>
      <c r="O9" s="8"/>
      <c r="P9" s="4"/>
      <c r="Q9" s="4"/>
    </row>
    <row r="10" spans="1:17" s="1" customFormat="1" ht="21.75">
      <c r="A10" s="13" t="s">
        <v>174</v>
      </c>
      <c r="B10" s="13" t="s">
        <v>175</v>
      </c>
      <c r="C10" s="3">
        <v>1</v>
      </c>
      <c r="D10" s="4">
        <v>2</v>
      </c>
      <c r="E10" s="4"/>
      <c r="F10" s="4" t="s">
        <v>200</v>
      </c>
      <c r="G10" s="4">
        <f>SUM(H10:L10,P10:Q10)</f>
        <v>489</v>
      </c>
      <c r="H10" s="4">
        <v>2</v>
      </c>
      <c r="I10" s="4">
        <v>79</v>
      </c>
      <c r="J10" s="4">
        <v>193</v>
      </c>
      <c r="K10" s="4">
        <v>154</v>
      </c>
      <c r="L10" s="4">
        <v>59</v>
      </c>
      <c r="M10" s="4">
        <f>SUM(H10:L10)</f>
        <v>487</v>
      </c>
      <c r="N10" s="8">
        <f>(1*I10+2*J10+3*K10+4*L10)/M10</f>
        <v>2.3880903490759753</v>
      </c>
      <c r="O10" s="8">
        <f>SQRT((H10*0^2+I10*1^2+J10*2^2+K10*3^2+L10*4^2)/M10-N10^2)</f>
        <v>0.9104130930795081</v>
      </c>
      <c r="P10" s="4">
        <v>2</v>
      </c>
      <c r="Q10" s="4">
        <v>0</v>
      </c>
    </row>
    <row r="11" spans="1:17" s="1" customFormat="1" ht="21.75">
      <c r="A11" s="13" t="s">
        <v>181</v>
      </c>
      <c r="B11" s="13" t="s">
        <v>182</v>
      </c>
      <c r="C11" s="3">
        <v>1</v>
      </c>
      <c r="D11" s="4">
        <v>2</v>
      </c>
      <c r="E11" s="4"/>
      <c r="F11" s="4" t="s">
        <v>200</v>
      </c>
      <c r="G11" s="4">
        <f>SUM(H11:L11,P11:Q11)</f>
        <v>84</v>
      </c>
      <c r="H11" s="4">
        <v>8</v>
      </c>
      <c r="I11" s="4">
        <v>16</v>
      </c>
      <c r="J11" s="4">
        <v>17</v>
      </c>
      <c r="K11" s="4">
        <v>18</v>
      </c>
      <c r="L11" s="4">
        <v>24</v>
      </c>
      <c r="M11" s="4">
        <f>SUM(H11:L11)</f>
        <v>83</v>
      </c>
      <c r="N11" s="8">
        <f>(1*I11+2*J11+3*K11+4*L11)/M11</f>
        <v>2.4096385542168677</v>
      </c>
      <c r="O11" s="8">
        <f>SQRT((H11*0^2+I11*1^2+J11*2^2+K11*3^2+L11*4^2)/M11-N11^2)</f>
        <v>1.3356659327147549</v>
      </c>
      <c r="P11" s="4">
        <v>1</v>
      </c>
      <c r="Q11" s="4">
        <v>0</v>
      </c>
    </row>
    <row r="12" spans="1:17" s="1" customFormat="1" ht="21.75">
      <c r="A12" s="6"/>
      <c r="B12" s="4" t="s">
        <v>331</v>
      </c>
      <c r="C12" s="5"/>
      <c r="D12" s="5"/>
      <c r="E12" s="5"/>
      <c r="F12" s="5"/>
      <c r="G12" s="6">
        <f>SUM(G10:G11)</f>
        <v>573</v>
      </c>
      <c r="H12" s="6">
        <f>SUM(H10:H11)</f>
        <v>10</v>
      </c>
      <c r="I12" s="6">
        <f>SUM(I10:I11)</f>
        <v>95</v>
      </c>
      <c r="J12" s="6">
        <f>SUM(J10:J11)</f>
        <v>210</v>
      </c>
      <c r="K12" s="6">
        <f>SUM(K10:K11)</f>
        <v>172</v>
      </c>
      <c r="L12" s="6">
        <f>SUM(L10:L11)</f>
        <v>83</v>
      </c>
      <c r="M12" s="6">
        <f>SUM(M10:M11)</f>
        <v>570</v>
      </c>
      <c r="N12" s="28">
        <f>(1*I12+2*J12+3*K12+4*L12)/M12</f>
        <v>2.3912280701754387</v>
      </c>
      <c r="O12" s="28">
        <f>SQRT((H12*0^2+I12*1^2+J12*2^2+K12*3^2+L12*4^2)/M12-N12^2)</f>
        <v>0.9838664689304892</v>
      </c>
      <c r="P12" s="6">
        <f>SUM(P10:P11)</f>
        <v>3</v>
      </c>
      <c r="Q12" s="6">
        <f>SUM(Q10:Q11)</f>
        <v>0</v>
      </c>
    </row>
    <row r="13" spans="1:17" s="1" customFormat="1" ht="21.75">
      <c r="A13" s="6"/>
      <c r="B13" s="4" t="s">
        <v>35</v>
      </c>
      <c r="C13" s="5"/>
      <c r="D13" s="5"/>
      <c r="E13" s="5"/>
      <c r="F13" s="5"/>
      <c r="G13" s="3">
        <f>G12*100/$G$12</f>
        <v>100</v>
      </c>
      <c r="H13" s="3">
        <f aca="true" t="shared" si="1" ref="H13:M13">H12*100/$G$12</f>
        <v>1.7452006980802792</v>
      </c>
      <c r="I13" s="3">
        <f t="shared" si="1"/>
        <v>16.57940663176265</v>
      </c>
      <c r="J13" s="3">
        <f t="shared" si="1"/>
        <v>36.64921465968586</v>
      </c>
      <c r="K13" s="3">
        <f t="shared" si="1"/>
        <v>30.017452006980804</v>
      </c>
      <c r="L13" s="3">
        <f t="shared" si="1"/>
        <v>14.485165794066317</v>
      </c>
      <c r="M13" s="3">
        <f t="shared" si="1"/>
        <v>99.47643979057591</v>
      </c>
      <c r="N13" s="3"/>
      <c r="O13" s="3"/>
      <c r="P13" s="3">
        <f>P12*100/$G$12</f>
        <v>0.5235602094240838</v>
      </c>
      <c r="Q13" s="3">
        <f>Q12*100/$G$12</f>
        <v>0</v>
      </c>
    </row>
    <row r="14" spans="1:17" s="1" customFormat="1" ht="21.75">
      <c r="A14" s="13"/>
      <c r="B14" s="1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8"/>
      <c r="O14" s="8"/>
      <c r="P14" s="4"/>
      <c r="Q14" s="4"/>
    </row>
    <row r="15" spans="1:17" s="1" customFormat="1" ht="21.75">
      <c r="A15" s="5" t="s">
        <v>49</v>
      </c>
      <c r="B15" s="5" t="s">
        <v>52</v>
      </c>
      <c r="C15" s="15"/>
      <c r="D15" s="5">
        <v>3</v>
      </c>
      <c r="E15" s="4"/>
      <c r="F15" s="5" t="s">
        <v>200</v>
      </c>
      <c r="G15" s="6">
        <f>SUM(H15:L15,P15:Q15)</f>
        <v>462</v>
      </c>
      <c r="H15" s="4">
        <v>10</v>
      </c>
      <c r="I15" s="4">
        <v>35</v>
      </c>
      <c r="J15" s="4">
        <v>68</v>
      </c>
      <c r="K15" s="4">
        <v>91</v>
      </c>
      <c r="L15" s="4">
        <v>250</v>
      </c>
      <c r="M15" s="4">
        <f>SUM(H15:L15)</f>
        <v>454</v>
      </c>
      <c r="N15" s="8">
        <f>(1*I15+2*J15+3*K15+4*L15)/M15</f>
        <v>3.1806167400881056</v>
      </c>
      <c r="O15" s="8">
        <f>SQRT((H15*0^2+I15*1^2+J15*2^2+K15*3^2+L15*4^2)/M15-N15^2)</f>
        <v>1.0837093943256775</v>
      </c>
      <c r="P15" s="4">
        <v>3</v>
      </c>
      <c r="Q15" s="4">
        <v>5</v>
      </c>
    </row>
    <row r="16" spans="1:17" s="1" customFormat="1" ht="21.75">
      <c r="A16" s="6"/>
      <c r="B16" s="4" t="s">
        <v>332</v>
      </c>
      <c r="C16" s="5"/>
      <c r="D16" s="5"/>
      <c r="E16" s="5"/>
      <c r="F16" s="5"/>
      <c r="G16" s="3">
        <f>G15*100/$G$15</f>
        <v>100</v>
      </c>
      <c r="H16" s="3">
        <f aca="true" t="shared" si="2" ref="H16:M16">H15*100/$G$15</f>
        <v>2.1645021645021645</v>
      </c>
      <c r="I16" s="3">
        <f t="shared" si="2"/>
        <v>7.575757575757576</v>
      </c>
      <c r="J16" s="3">
        <f t="shared" si="2"/>
        <v>14.718614718614718</v>
      </c>
      <c r="K16" s="3">
        <f t="shared" si="2"/>
        <v>19.696969696969695</v>
      </c>
      <c r="L16" s="3">
        <f t="shared" si="2"/>
        <v>54.112554112554115</v>
      </c>
      <c r="M16" s="3">
        <f t="shared" si="2"/>
        <v>98.26839826839827</v>
      </c>
      <c r="N16" s="3"/>
      <c r="O16" s="3"/>
      <c r="P16" s="3">
        <f>P15*100/$G$15</f>
        <v>0.6493506493506493</v>
      </c>
      <c r="Q16" s="3">
        <f>Q15*100/$G$15</f>
        <v>1.0822510822510822</v>
      </c>
    </row>
    <row r="17" spans="1:17" s="1" customFormat="1" ht="21.75">
      <c r="A17" s="5"/>
      <c r="B17" s="5"/>
      <c r="C17" s="15"/>
      <c r="D17" s="5"/>
      <c r="E17" s="4"/>
      <c r="F17" s="5"/>
      <c r="G17" s="6"/>
      <c r="H17" s="4"/>
      <c r="I17" s="4"/>
      <c r="J17" s="4"/>
      <c r="K17" s="4"/>
      <c r="L17" s="4"/>
      <c r="M17" s="4"/>
      <c r="N17" s="8"/>
      <c r="O17" s="8"/>
      <c r="P17" s="4"/>
      <c r="Q17" s="4"/>
    </row>
    <row r="18" spans="1:17" s="1" customFormat="1" ht="21.75">
      <c r="A18" s="13" t="s">
        <v>238</v>
      </c>
      <c r="B18" s="13" t="s">
        <v>239</v>
      </c>
      <c r="C18" s="3"/>
      <c r="D18" s="4">
        <v>4</v>
      </c>
      <c r="E18" s="4"/>
      <c r="F18" s="5" t="s">
        <v>200</v>
      </c>
      <c r="G18" s="4">
        <f>SUM(H18:L18,P18:Q18)</f>
        <v>273</v>
      </c>
      <c r="H18" s="4">
        <v>0</v>
      </c>
      <c r="I18" s="4">
        <v>7</v>
      </c>
      <c r="J18" s="4">
        <v>8</v>
      </c>
      <c r="K18" s="4">
        <v>56</v>
      </c>
      <c r="L18" s="4">
        <v>197</v>
      </c>
      <c r="M18" s="4">
        <f>SUM(H18:L18)</f>
        <v>268</v>
      </c>
      <c r="N18" s="8">
        <f>(1*I18+2*J18+3*K18+4*L18)/M18</f>
        <v>3.6529850746268657</v>
      </c>
      <c r="O18" s="8">
        <f>SQRT((H18*0^2+I18*1^2+J18*2^2+K18*3^2+L18*4^2)/M18-N18^2)</f>
        <v>0.6655925761223408</v>
      </c>
      <c r="P18" s="4">
        <v>5</v>
      </c>
      <c r="Q18" s="4">
        <v>0</v>
      </c>
    </row>
    <row r="19" spans="1:17" s="1" customFormat="1" ht="21.75">
      <c r="A19" s="13" t="s">
        <v>242</v>
      </c>
      <c r="B19" s="13" t="s">
        <v>243</v>
      </c>
      <c r="C19" s="3"/>
      <c r="D19" s="4">
        <v>4</v>
      </c>
      <c r="E19" s="4"/>
      <c r="F19" s="5" t="s">
        <v>200</v>
      </c>
      <c r="G19" s="4">
        <f>SUM(H19:L19,P19:Q19)</f>
        <v>33</v>
      </c>
      <c r="H19" s="4">
        <v>0</v>
      </c>
      <c r="I19" s="4">
        <v>2</v>
      </c>
      <c r="J19" s="4">
        <v>11</v>
      </c>
      <c r="K19" s="4">
        <v>18</v>
      </c>
      <c r="L19" s="4">
        <v>2</v>
      </c>
      <c r="M19" s="4">
        <f>SUM(H19:L19)</f>
        <v>33</v>
      </c>
      <c r="N19" s="8">
        <f>(1*I19+2*J19+3*K19+4*L19)/M19</f>
        <v>2.606060606060606</v>
      </c>
      <c r="O19" s="8">
        <f>SQRT((H19*0^2+I19*1^2+J19*2^2+K19*3^2+L19*4^2)/M19-N19^2)</f>
        <v>0.6936680692278545</v>
      </c>
      <c r="P19" s="4">
        <v>0</v>
      </c>
      <c r="Q19" s="4">
        <v>0</v>
      </c>
    </row>
    <row r="20" spans="1:17" s="1" customFormat="1" ht="21.75">
      <c r="A20" s="6"/>
      <c r="B20" s="4" t="s">
        <v>333</v>
      </c>
      <c r="C20" s="5"/>
      <c r="D20" s="5"/>
      <c r="E20" s="5"/>
      <c r="F20" s="5"/>
      <c r="G20" s="6">
        <f>SUM(G18:G19)</f>
        <v>306</v>
      </c>
      <c r="H20" s="6">
        <f>SUM(H18:H19)</f>
        <v>0</v>
      </c>
      <c r="I20" s="6">
        <f>SUM(I18:I19)</f>
        <v>9</v>
      </c>
      <c r="J20" s="6">
        <f>SUM(J18:J19)</f>
        <v>19</v>
      </c>
      <c r="K20" s="6">
        <f>SUM(K18:K19)</f>
        <v>74</v>
      </c>
      <c r="L20" s="6">
        <f>SUM(L18:L19)</f>
        <v>199</v>
      </c>
      <c r="M20" s="6">
        <f>SUM(M18:M19)</f>
        <v>301</v>
      </c>
      <c r="N20" s="28">
        <f>(1*I20+2*J20+3*K20+4*L20)/M20</f>
        <v>3.5382059800664454</v>
      </c>
      <c r="O20" s="28">
        <f>SQRT((H20*0^2+I20*1^2+J20*2^2+K20*3^2+L20*4^2)/M20-N20^2)</f>
        <v>0.7444381395513815</v>
      </c>
      <c r="P20" s="6">
        <f>SUM(P18:P19)</f>
        <v>5</v>
      </c>
      <c r="Q20" s="6">
        <f>SUM(Q18:Q19)</f>
        <v>0</v>
      </c>
    </row>
    <row r="21" spans="1:17" s="1" customFormat="1" ht="21.75">
      <c r="A21" s="6"/>
      <c r="B21" s="4" t="s">
        <v>35</v>
      </c>
      <c r="C21" s="5"/>
      <c r="D21" s="5"/>
      <c r="E21" s="5"/>
      <c r="F21" s="5"/>
      <c r="G21" s="3">
        <f>G20*100/$G$20</f>
        <v>100</v>
      </c>
      <c r="H21" s="3">
        <f aca="true" t="shared" si="3" ref="H21:M21">H20*100/$G$20</f>
        <v>0</v>
      </c>
      <c r="I21" s="3">
        <f t="shared" si="3"/>
        <v>2.9411764705882355</v>
      </c>
      <c r="J21" s="3">
        <f t="shared" si="3"/>
        <v>6.209150326797386</v>
      </c>
      <c r="K21" s="3">
        <f t="shared" si="3"/>
        <v>24.18300653594771</v>
      </c>
      <c r="L21" s="3">
        <f t="shared" si="3"/>
        <v>65.0326797385621</v>
      </c>
      <c r="M21" s="3">
        <f t="shared" si="3"/>
        <v>98.36601307189542</v>
      </c>
      <c r="N21" s="3"/>
      <c r="O21" s="3"/>
      <c r="P21" s="3">
        <f>P20*100/$G$20</f>
        <v>1.6339869281045751</v>
      </c>
      <c r="Q21" s="3">
        <f>Q20*100/$G$20</f>
        <v>0</v>
      </c>
    </row>
    <row r="22" spans="1:238" s="1" customFormat="1" ht="21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</row>
    <row r="23" spans="1:17" s="1" customFormat="1" ht="21.75">
      <c r="A23" s="13" t="s">
        <v>283</v>
      </c>
      <c r="B23" s="13" t="s">
        <v>85</v>
      </c>
      <c r="C23" s="3"/>
      <c r="D23" s="4">
        <v>5</v>
      </c>
      <c r="E23" s="4"/>
      <c r="F23" s="4" t="s">
        <v>200</v>
      </c>
      <c r="G23" s="4">
        <f>SUM(H23:L23,P23:Q23)</f>
        <v>259</v>
      </c>
      <c r="H23" s="4">
        <v>5</v>
      </c>
      <c r="I23" s="4">
        <v>26</v>
      </c>
      <c r="J23" s="4">
        <v>93</v>
      </c>
      <c r="K23" s="4">
        <v>25</v>
      </c>
      <c r="L23" s="4">
        <v>108</v>
      </c>
      <c r="M23" s="4">
        <f>SUM(H23:L23)</f>
        <v>257</v>
      </c>
      <c r="N23" s="8">
        <f>(1*I23+2*J23+3*K23+4*L23)/M23</f>
        <v>2.7976653696498053</v>
      </c>
      <c r="O23" s="8">
        <f>SQRT((H23*0^2+I23*1^2+J23*2^2+K23*3^2+L23*4^2)/M23-N23^2)</f>
        <v>1.1493164932433564</v>
      </c>
      <c r="P23" s="4">
        <v>2</v>
      </c>
      <c r="Q23" s="4">
        <v>0</v>
      </c>
    </row>
    <row r="24" spans="1:17" s="1" customFormat="1" ht="21.75">
      <c r="A24" s="13" t="s">
        <v>284</v>
      </c>
      <c r="B24" s="13" t="s">
        <v>285</v>
      </c>
      <c r="C24" s="3"/>
      <c r="D24" s="4">
        <v>5</v>
      </c>
      <c r="E24" s="4"/>
      <c r="F24" s="4" t="s">
        <v>200</v>
      </c>
      <c r="G24" s="4">
        <f>SUM(H24:L24,P24:Q24)</f>
        <v>36</v>
      </c>
      <c r="H24" s="4">
        <v>2</v>
      </c>
      <c r="I24" s="4">
        <v>12</v>
      </c>
      <c r="J24" s="4">
        <v>19</v>
      </c>
      <c r="K24" s="4">
        <v>3</v>
      </c>
      <c r="L24" s="4">
        <v>0</v>
      </c>
      <c r="M24" s="4">
        <f>SUM(H24:L24)</f>
        <v>36</v>
      </c>
      <c r="N24" s="8">
        <f>(1*I24+2*J24+3*K24+4*L24)/M24</f>
        <v>1.6388888888888888</v>
      </c>
      <c r="O24" s="8">
        <f>SQRT((H24*0^2+I24*1^2+J24*2^2+K24*3^2+L24*4^2)/M24-N24^2)</f>
        <v>0.7130832029440801</v>
      </c>
      <c r="P24" s="4">
        <v>0</v>
      </c>
      <c r="Q24" s="4">
        <v>0</v>
      </c>
    </row>
    <row r="25" spans="1:17" s="1" customFormat="1" ht="21.75">
      <c r="A25" s="6"/>
      <c r="B25" s="4" t="s">
        <v>334</v>
      </c>
      <c r="C25" s="5"/>
      <c r="D25" s="5"/>
      <c r="E25" s="5"/>
      <c r="F25" s="5"/>
      <c r="G25" s="6">
        <f>SUM(G23:G24)</f>
        <v>295</v>
      </c>
      <c r="H25" s="6">
        <f>SUM(H23:H24)</f>
        <v>7</v>
      </c>
      <c r="I25" s="6">
        <f>SUM(I23:I24)</f>
        <v>38</v>
      </c>
      <c r="J25" s="6">
        <f>SUM(J23:J24)</f>
        <v>112</v>
      </c>
      <c r="K25" s="6">
        <f>SUM(K23:K24)</f>
        <v>28</v>
      </c>
      <c r="L25" s="6">
        <f>SUM(L23:L24)</f>
        <v>108</v>
      </c>
      <c r="M25" s="6">
        <f>SUM(M23:M24)</f>
        <v>293</v>
      </c>
      <c r="N25" s="28">
        <f>(1*I25+2*J25+3*K25+4*L25)/M25</f>
        <v>2.6552901023890785</v>
      </c>
      <c r="O25" s="28">
        <f>SQRT((H25*0^2+I25*1^2+J25*2^2+K25*3^2+L25*4^2)/M25-N25^2)</f>
        <v>1.1686816181981832</v>
      </c>
      <c r="P25" s="6">
        <f>SUM(P23:P24)</f>
        <v>2</v>
      </c>
      <c r="Q25" s="6">
        <f>SUM(Q23:Q24)</f>
        <v>0</v>
      </c>
    </row>
    <row r="26" spans="1:17" s="1" customFormat="1" ht="21.75">
      <c r="A26" s="6"/>
      <c r="B26" s="4" t="s">
        <v>35</v>
      </c>
      <c r="C26" s="5"/>
      <c r="D26" s="5"/>
      <c r="E26" s="5"/>
      <c r="F26" s="5"/>
      <c r="G26" s="3">
        <f>G25*100/$G$25</f>
        <v>100</v>
      </c>
      <c r="H26" s="3">
        <f aca="true" t="shared" si="4" ref="H26:M26">H25*100/$G$25</f>
        <v>2.3728813559322033</v>
      </c>
      <c r="I26" s="3">
        <f t="shared" si="4"/>
        <v>12.88135593220339</v>
      </c>
      <c r="J26" s="3">
        <f t="shared" si="4"/>
        <v>37.96610169491525</v>
      </c>
      <c r="K26" s="3">
        <f t="shared" si="4"/>
        <v>9.491525423728813</v>
      </c>
      <c r="L26" s="3">
        <f t="shared" si="4"/>
        <v>36.610169491525426</v>
      </c>
      <c r="M26" s="3">
        <f t="shared" si="4"/>
        <v>99.32203389830508</v>
      </c>
      <c r="N26" s="3"/>
      <c r="O26" s="3"/>
      <c r="P26" s="3">
        <f>P25*100/$G$25</f>
        <v>0.6779661016949152</v>
      </c>
      <c r="Q26" s="3">
        <f>Q25*100/$G$25</f>
        <v>0</v>
      </c>
    </row>
    <row r="27" spans="1:17" s="1" customFormat="1" ht="21.75">
      <c r="A27" s="13"/>
      <c r="B27" s="13"/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8"/>
      <c r="O27" s="8"/>
      <c r="P27" s="4"/>
      <c r="Q27" s="4"/>
    </row>
    <row r="28" spans="1:17" s="1" customFormat="1" ht="21.75">
      <c r="A28" s="13" t="s">
        <v>302</v>
      </c>
      <c r="B28" s="13" t="s">
        <v>303</v>
      </c>
      <c r="C28" s="3"/>
      <c r="D28" s="4">
        <v>6</v>
      </c>
      <c r="E28" s="4"/>
      <c r="F28" s="5" t="s">
        <v>200</v>
      </c>
      <c r="G28" s="4">
        <f>SUM(H28:L28,P28:Q28)</f>
        <v>286</v>
      </c>
      <c r="H28" s="4">
        <v>0</v>
      </c>
      <c r="I28" s="4">
        <v>9</v>
      </c>
      <c r="J28" s="4">
        <v>17</v>
      </c>
      <c r="K28" s="4">
        <v>98</v>
      </c>
      <c r="L28" s="4">
        <v>162</v>
      </c>
      <c r="M28" s="4">
        <f>SUM(H28:L28)</f>
        <v>286</v>
      </c>
      <c r="N28" s="8">
        <f>(1*I28+2*J28+3*K28+4*L28)/M28</f>
        <v>3.444055944055944</v>
      </c>
      <c r="O28" s="8">
        <f>SQRT((H28*0^2+I28*1^2+J28*2^2+K28*3^2+L28*4^2)/M28-N28^2)</f>
        <v>0.7446895798229194</v>
      </c>
      <c r="P28" s="4">
        <v>0</v>
      </c>
      <c r="Q28" s="4">
        <v>0</v>
      </c>
    </row>
    <row r="29" spans="1:17" s="1" customFormat="1" ht="21.75">
      <c r="A29" s="6"/>
      <c r="B29" s="4" t="s">
        <v>336</v>
      </c>
      <c r="C29" s="5"/>
      <c r="D29" s="5"/>
      <c r="E29" s="5"/>
      <c r="F29" s="5"/>
      <c r="G29" s="3">
        <f>G28*100/$G$28</f>
        <v>100</v>
      </c>
      <c r="H29" s="3">
        <f aca="true" t="shared" si="5" ref="H29:M29">H28*100/$G$28</f>
        <v>0</v>
      </c>
      <c r="I29" s="3">
        <f t="shared" si="5"/>
        <v>3.1468531468531467</v>
      </c>
      <c r="J29" s="3">
        <f t="shared" si="5"/>
        <v>5.944055944055944</v>
      </c>
      <c r="K29" s="3">
        <f t="shared" si="5"/>
        <v>34.26573426573427</v>
      </c>
      <c r="L29" s="3">
        <f t="shared" si="5"/>
        <v>56.64335664335665</v>
      </c>
      <c r="M29" s="3">
        <f t="shared" si="5"/>
        <v>100</v>
      </c>
      <c r="N29" s="3"/>
      <c r="O29" s="3"/>
      <c r="P29" s="3">
        <f>P28*100/$G$28</f>
        <v>0</v>
      </c>
      <c r="Q29" s="3">
        <f>Q28*100/$G$28</f>
        <v>0</v>
      </c>
    </row>
    <row r="30" spans="1:17" s="1" customFormat="1" ht="21.75">
      <c r="A30" s="6"/>
      <c r="B30" s="4" t="s">
        <v>335</v>
      </c>
      <c r="C30" s="5"/>
      <c r="D30" s="5"/>
      <c r="E30" s="5"/>
      <c r="F30" s="5"/>
      <c r="G30" s="6">
        <f>SUM(G7,G12,G15,G20,G25,G28)</f>
        <v>2512</v>
      </c>
      <c r="H30" s="6">
        <f>SUM(H7,H12,H15,H20,H25,H28)</f>
        <v>44</v>
      </c>
      <c r="I30" s="6">
        <f>SUM(I7,I12,I15,I20,I25,I28)</f>
        <v>315</v>
      </c>
      <c r="J30" s="6">
        <f>SUM(J7,J12,J15,J20,J25,J28)</f>
        <v>621</v>
      </c>
      <c r="K30" s="6">
        <f>SUM(K7,K12,K15,K20,K25,K28)</f>
        <v>615</v>
      </c>
      <c r="L30" s="6">
        <f>SUM(L7,L12,L15,L20,L25,L28)</f>
        <v>897</v>
      </c>
      <c r="M30" s="6">
        <f>SUM(M7,M12,M15,M20,M25,M28)</f>
        <v>2492</v>
      </c>
      <c r="N30" s="28">
        <f>(1*I30+2*J30+3*K30+4*L30)/M30</f>
        <v>2.804975922953451</v>
      </c>
      <c r="O30" s="28">
        <f>SQRT((H30*0^2+I30*1^2+J30*2^2+K30*3^2+L30*4^2)/M30-N30^2)</f>
        <v>1.1115940679096608</v>
      </c>
      <c r="P30" s="6">
        <f>SUM(P7,P12,P15,P20,P25,P28)</f>
        <v>15</v>
      </c>
      <c r="Q30" s="6">
        <f>SUM(Q7,Q12,Q15,Q20,Q25,Q28)</f>
        <v>5</v>
      </c>
    </row>
    <row r="31" spans="1:17" s="1" customFormat="1" ht="21.75">
      <c r="A31" s="6"/>
      <c r="B31" s="4" t="s">
        <v>35</v>
      </c>
      <c r="C31" s="5"/>
      <c r="D31" s="5"/>
      <c r="E31" s="5"/>
      <c r="F31" s="5"/>
      <c r="G31" s="3">
        <f>G30*100/$G$30</f>
        <v>100</v>
      </c>
      <c r="H31" s="3">
        <f aca="true" t="shared" si="6" ref="H31:M31">H30*100/$G$30</f>
        <v>1.7515923566878981</v>
      </c>
      <c r="I31" s="3">
        <f t="shared" si="6"/>
        <v>12.539808917197453</v>
      </c>
      <c r="J31" s="3">
        <f t="shared" si="6"/>
        <v>24.721337579617835</v>
      </c>
      <c r="K31" s="3">
        <f t="shared" si="6"/>
        <v>24.48248407643312</v>
      </c>
      <c r="L31" s="3">
        <f t="shared" si="6"/>
        <v>35.70859872611465</v>
      </c>
      <c r="M31" s="3">
        <f t="shared" si="6"/>
        <v>99.20382165605096</v>
      </c>
      <c r="N31" s="3"/>
      <c r="O31" s="3"/>
      <c r="P31" s="3">
        <f>P30*100/$G$30</f>
        <v>0.5971337579617835</v>
      </c>
      <c r="Q31" s="3">
        <f>Q30*100/$G$30</f>
        <v>0.19904458598726116</v>
      </c>
    </row>
  </sheetData>
  <mergeCells count="8">
    <mergeCell ref="A3:A4"/>
    <mergeCell ref="B3:B4"/>
    <mergeCell ref="G3:G4"/>
    <mergeCell ref="H3:L3"/>
    <mergeCell ref="M3:M4"/>
    <mergeCell ref="N3:N4"/>
    <mergeCell ref="O3:O4"/>
    <mergeCell ref="P3:Q3"/>
  </mergeCells>
  <printOptions horizontalCentered="1"/>
  <pageMargins left="0.35433070866141736" right="0.15748031496062992" top="0.984251968503937" bottom="0.7874015748031497" header="0.31496062992125984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7"/>
  <sheetViews>
    <sheetView workbookViewId="0" topLeftCell="H61">
      <pane xSplit="11595" topLeftCell="Y8" activePane="topLeft" state="split"/>
      <selection pane="topLeft" activeCell="A24" sqref="A24:IV67"/>
      <selection pane="topRight" activeCell="Y84" sqref="Y84"/>
    </sheetView>
  </sheetViews>
  <sheetFormatPr defaultColWidth="9.140625" defaultRowHeight="21.75"/>
  <cols>
    <col min="1" max="1" width="8.140625" style="18" customWidth="1"/>
    <col min="2" max="2" width="23.7109375" style="18" customWidth="1"/>
    <col min="3" max="3" width="4.140625" style="2" hidden="1" customWidth="1"/>
    <col min="4" max="4" width="3.140625" style="1" hidden="1" customWidth="1"/>
    <col min="5" max="5" width="4.00390625" style="1" hidden="1" customWidth="1"/>
    <col min="6" max="6" width="6.00390625" style="0" hidden="1" customWidth="1"/>
    <col min="7" max="7" width="8.57421875" style="7" customWidth="1"/>
    <col min="8" max="8" width="5.8515625" style="1" customWidth="1"/>
    <col min="9" max="9" width="5.57421875" style="1" customWidth="1"/>
    <col min="10" max="12" width="5.421875" style="1" customWidth="1"/>
    <col min="13" max="13" width="7.8515625" style="1" customWidth="1"/>
    <col min="14" max="15" width="5.7109375" style="16" customWidth="1"/>
    <col min="16" max="16" width="3.7109375" style="1" customWidth="1"/>
    <col min="17" max="17" width="4.00390625" style="1" customWidth="1"/>
    <col min="18" max="18" width="2.8515625" style="0" customWidth="1"/>
  </cols>
  <sheetData>
    <row r="1" spans="2:17" ht="23.25">
      <c r="B1" s="20" t="s">
        <v>321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2:17" ht="21.75">
      <c r="B2" s="17" t="s">
        <v>151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28.5" customHeight="1">
      <c r="A3" s="46" t="s">
        <v>0</v>
      </c>
      <c r="B3" s="46" t="s">
        <v>7</v>
      </c>
      <c r="C3" s="3" t="s">
        <v>8</v>
      </c>
      <c r="D3" s="4" t="s">
        <v>9</v>
      </c>
      <c r="E3" s="4" t="s">
        <v>11</v>
      </c>
      <c r="F3" s="5" t="s">
        <v>10</v>
      </c>
      <c r="G3" s="48" t="s">
        <v>28</v>
      </c>
      <c r="H3" s="49" t="s">
        <v>26</v>
      </c>
      <c r="I3" s="49"/>
      <c r="J3" s="49"/>
      <c r="K3" s="49"/>
      <c r="L3" s="49"/>
      <c r="M3" s="50" t="s">
        <v>29</v>
      </c>
      <c r="N3" s="51" t="s">
        <v>27</v>
      </c>
      <c r="O3" s="51" t="s">
        <v>32</v>
      </c>
      <c r="P3" s="50" t="s">
        <v>33</v>
      </c>
      <c r="Q3" s="50"/>
    </row>
    <row r="4" spans="1:17" ht="21.75">
      <c r="A4" s="47"/>
      <c r="B4" s="47"/>
      <c r="C4" s="3"/>
      <c r="D4" s="4"/>
      <c r="E4" s="4"/>
      <c r="F4" s="5"/>
      <c r="G4" s="48"/>
      <c r="H4" s="4">
        <v>0</v>
      </c>
      <c r="I4" s="4">
        <v>1</v>
      </c>
      <c r="J4" s="4">
        <v>2</v>
      </c>
      <c r="K4" s="4">
        <v>3</v>
      </c>
      <c r="L4" s="4">
        <v>4</v>
      </c>
      <c r="M4" s="50"/>
      <c r="N4" s="51"/>
      <c r="O4" s="51"/>
      <c r="P4" s="4" t="s">
        <v>30</v>
      </c>
      <c r="Q4" s="4" t="s">
        <v>31</v>
      </c>
    </row>
    <row r="5" spans="1:17" s="9" customFormat="1" ht="21.75">
      <c r="A5" s="13" t="s">
        <v>132</v>
      </c>
      <c r="B5" s="13" t="s">
        <v>148</v>
      </c>
      <c r="C5" s="3"/>
      <c r="D5" s="4">
        <v>1</v>
      </c>
      <c r="E5" s="4"/>
      <c r="F5" s="5" t="s">
        <v>17</v>
      </c>
      <c r="G5" s="4">
        <f aca="true" t="shared" si="0" ref="G5:G15">SUM(H5:L5,P5:Q5)</f>
        <v>225</v>
      </c>
      <c r="H5" s="4">
        <v>8</v>
      </c>
      <c r="I5" s="4">
        <v>34</v>
      </c>
      <c r="J5" s="4">
        <v>62</v>
      </c>
      <c r="K5" s="4">
        <v>64</v>
      </c>
      <c r="L5" s="4">
        <v>57</v>
      </c>
      <c r="M5" s="4">
        <f aca="true" t="shared" si="1" ref="M5:M19">SUM(H5:L5)</f>
        <v>225</v>
      </c>
      <c r="N5" s="8">
        <f aca="true" t="shared" si="2" ref="N5:N19">(1*I5+2*J5+3*K5+4*L5)/M5</f>
        <v>2.568888888888889</v>
      </c>
      <c r="O5" s="8">
        <f aca="true" t="shared" si="3" ref="O5:O19">SQRT((H5*0^2+I5*1^2+J5*2^2+K5*3^2+L5*4^2)/M5-N5^2)</f>
        <v>1.125822607345347</v>
      </c>
      <c r="P5" s="4">
        <v>0</v>
      </c>
      <c r="Q5" s="4">
        <v>0</v>
      </c>
    </row>
    <row r="6" spans="1:17" s="1" customFormat="1" ht="21.75">
      <c r="A6" s="13" t="s">
        <v>98</v>
      </c>
      <c r="B6" s="13" t="s">
        <v>108</v>
      </c>
      <c r="C6" s="3"/>
      <c r="D6" s="4">
        <v>1</v>
      </c>
      <c r="E6" s="4"/>
      <c r="F6" s="5" t="s">
        <v>17</v>
      </c>
      <c r="G6" s="4">
        <f t="shared" si="0"/>
        <v>547</v>
      </c>
      <c r="H6" s="4">
        <v>28</v>
      </c>
      <c r="I6" s="4">
        <v>133</v>
      </c>
      <c r="J6" s="4">
        <v>188</v>
      </c>
      <c r="K6" s="4">
        <v>102</v>
      </c>
      <c r="L6" s="4">
        <v>96</v>
      </c>
      <c r="M6" s="4">
        <f t="shared" si="1"/>
        <v>547</v>
      </c>
      <c r="N6" s="8">
        <f t="shared" si="2"/>
        <v>2.1919561243144425</v>
      </c>
      <c r="O6" s="8">
        <f t="shared" si="3"/>
        <v>1.1399706585169973</v>
      </c>
      <c r="P6" s="4">
        <v>0</v>
      </c>
      <c r="Q6" s="4">
        <v>0</v>
      </c>
    </row>
    <row r="7" spans="1:17" s="1" customFormat="1" ht="21.75">
      <c r="A7" s="13" t="s">
        <v>163</v>
      </c>
      <c r="B7" s="13" t="s">
        <v>199</v>
      </c>
      <c r="C7" s="3">
        <v>1</v>
      </c>
      <c r="D7" s="4">
        <v>2</v>
      </c>
      <c r="E7" s="4"/>
      <c r="F7" s="4" t="s">
        <v>17</v>
      </c>
      <c r="G7" s="4">
        <f t="shared" si="0"/>
        <v>249</v>
      </c>
      <c r="H7" s="4">
        <v>8</v>
      </c>
      <c r="I7" s="4">
        <v>58</v>
      </c>
      <c r="J7" s="4">
        <v>80</v>
      </c>
      <c r="K7" s="4">
        <v>64</v>
      </c>
      <c r="L7" s="4">
        <v>39</v>
      </c>
      <c r="M7" s="4">
        <f t="shared" si="1"/>
        <v>249</v>
      </c>
      <c r="N7" s="8">
        <f t="shared" si="2"/>
        <v>2.2730923694779115</v>
      </c>
      <c r="O7" s="8">
        <f t="shared" si="3"/>
        <v>1.0818504875497608</v>
      </c>
      <c r="P7" s="4">
        <v>0</v>
      </c>
      <c r="Q7" s="4">
        <v>0</v>
      </c>
    </row>
    <row r="8" spans="1:17" s="1" customFormat="1" ht="21.75">
      <c r="A8" s="13" t="s">
        <v>153</v>
      </c>
      <c r="B8" s="13" t="s">
        <v>196</v>
      </c>
      <c r="C8" s="3">
        <v>1</v>
      </c>
      <c r="D8" s="4">
        <v>2</v>
      </c>
      <c r="E8" s="4"/>
      <c r="F8" s="4" t="s">
        <v>17</v>
      </c>
      <c r="G8" s="4">
        <f t="shared" si="0"/>
        <v>489</v>
      </c>
      <c r="H8" s="4">
        <v>13</v>
      </c>
      <c r="I8" s="4">
        <v>179</v>
      </c>
      <c r="J8" s="4">
        <v>159</v>
      </c>
      <c r="K8" s="4">
        <v>78</v>
      </c>
      <c r="L8" s="4">
        <v>57</v>
      </c>
      <c r="M8" s="4">
        <f t="shared" si="1"/>
        <v>486</v>
      </c>
      <c r="N8" s="8">
        <f t="shared" si="2"/>
        <v>1.9732510288065843</v>
      </c>
      <c r="O8" s="8">
        <f t="shared" si="3"/>
        <v>1.050820043654018</v>
      </c>
      <c r="P8" s="4">
        <v>3</v>
      </c>
      <c r="Q8" s="4">
        <v>0</v>
      </c>
    </row>
    <row r="9" spans="1:17" s="1" customFormat="1" ht="21.75">
      <c r="A9" s="5" t="s">
        <v>57</v>
      </c>
      <c r="B9" s="5" t="s">
        <v>3</v>
      </c>
      <c r="C9" s="15"/>
      <c r="D9" s="5">
        <v>3</v>
      </c>
      <c r="E9" s="4"/>
      <c r="F9" s="5" t="s">
        <v>17</v>
      </c>
      <c r="G9" s="6">
        <f t="shared" si="0"/>
        <v>200</v>
      </c>
      <c r="H9" s="4">
        <v>13</v>
      </c>
      <c r="I9" s="4">
        <v>41</v>
      </c>
      <c r="J9" s="4">
        <v>70</v>
      </c>
      <c r="K9" s="4">
        <v>57</v>
      </c>
      <c r="L9" s="4">
        <v>19</v>
      </c>
      <c r="M9" s="4">
        <f t="shared" si="1"/>
        <v>200</v>
      </c>
      <c r="N9" s="8">
        <f t="shared" si="2"/>
        <v>2.14</v>
      </c>
      <c r="O9" s="8">
        <f t="shared" si="3"/>
        <v>1.0537551897855595</v>
      </c>
      <c r="P9" s="4">
        <v>0</v>
      </c>
      <c r="Q9" s="4">
        <v>0</v>
      </c>
    </row>
    <row r="10" spans="1:17" s="1" customFormat="1" ht="21.75">
      <c r="A10" s="5" t="s">
        <v>58</v>
      </c>
      <c r="B10" s="5" t="s">
        <v>37</v>
      </c>
      <c r="C10" s="15"/>
      <c r="D10" s="5">
        <v>3</v>
      </c>
      <c r="E10" s="4"/>
      <c r="F10" s="5" t="s">
        <v>17</v>
      </c>
      <c r="G10" s="6">
        <f t="shared" si="0"/>
        <v>84</v>
      </c>
      <c r="H10" s="4">
        <v>0</v>
      </c>
      <c r="I10" s="4">
        <v>6</v>
      </c>
      <c r="J10" s="4">
        <v>11</v>
      </c>
      <c r="K10" s="4">
        <v>30</v>
      </c>
      <c r="L10" s="4">
        <v>37</v>
      </c>
      <c r="M10" s="4">
        <f t="shared" si="1"/>
        <v>84</v>
      </c>
      <c r="N10" s="8">
        <f t="shared" si="2"/>
        <v>3.1666666666666665</v>
      </c>
      <c r="O10" s="8">
        <f t="shared" si="3"/>
        <v>0.9106948332812045</v>
      </c>
      <c r="P10" s="4">
        <v>0</v>
      </c>
      <c r="Q10" s="4">
        <v>0</v>
      </c>
    </row>
    <row r="11" spans="1:17" s="1" customFormat="1" ht="21.75">
      <c r="A11" s="5" t="s">
        <v>48</v>
      </c>
      <c r="B11" s="5" t="s">
        <v>3</v>
      </c>
      <c r="C11" s="15"/>
      <c r="D11" s="5">
        <v>3</v>
      </c>
      <c r="E11" s="4"/>
      <c r="F11" s="5" t="s">
        <v>17</v>
      </c>
      <c r="G11" s="6">
        <f t="shared" si="0"/>
        <v>255</v>
      </c>
      <c r="H11" s="4">
        <v>11</v>
      </c>
      <c r="I11" s="4">
        <v>149</v>
      </c>
      <c r="J11" s="4">
        <v>84</v>
      </c>
      <c r="K11" s="4">
        <v>10</v>
      </c>
      <c r="L11" s="4">
        <v>0</v>
      </c>
      <c r="M11" s="4">
        <f t="shared" si="1"/>
        <v>254</v>
      </c>
      <c r="N11" s="8">
        <f t="shared" si="2"/>
        <v>1.3661417322834646</v>
      </c>
      <c r="O11" s="8">
        <f t="shared" si="3"/>
        <v>0.6304254871692527</v>
      </c>
      <c r="P11" s="4">
        <v>1</v>
      </c>
      <c r="Q11" s="4">
        <v>0</v>
      </c>
    </row>
    <row r="12" spans="1:17" s="1" customFormat="1" ht="21.75">
      <c r="A12" s="13" t="s">
        <v>218</v>
      </c>
      <c r="B12" s="13" t="s">
        <v>196</v>
      </c>
      <c r="C12" s="3"/>
      <c r="D12" s="4">
        <v>4</v>
      </c>
      <c r="E12" s="4"/>
      <c r="F12" s="5" t="s">
        <v>17</v>
      </c>
      <c r="G12" s="4">
        <f t="shared" si="0"/>
        <v>274</v>
      </c>
      <c r="H12" s="4">
        <v>21</v>
      </c>
      <c r="I12" s="4">
        <v>69</v>
      </c>
      <c r="J12" s="4">
        <v>74</v>
      </c>
      <c r="K12" s="4">
        <v>54</v>
      </c>
      <c r="L12" s="4">
        <v>50</v>
      </c>
      <c r="M12" s="4">
        <f t="shared" si="1"/>
        <v>268</v>
      </c>
      <c r="N12" s="8">
        <f t="shared" si="2"/>
        <v>2.16044776119403</v>
      </c>
      <c r="O12" s="8">
        <f t="shared" si="3"/>
        <v>1.2218482853225818</v>
      </c>
      <c r="P12" s="4">
        <v>6</v>
      </c>
      <c r="Q12" s="4">
        <v>0</v>
      </c>
    </row>
    <row r="13" spans="1:17" s="1" customFormat="1" ht="21.75">
      <c r="A13" s="13" t="s">
        <v>233</v>
      </c>
      <c r="B13" s="13" t="s">
        <v>199</v>
      </c>
      <c r="C13" s="3"/>
      <c r="D13" s="4">
        <v>4</v>
      </c>
      <c r="E13" s="4"/>
      <c r="F13" s="5" t="s">
        <v>17</v>
      </c>
      <c r="G13" s="4">
        <f t="shared" si="0"/>
        <v>125</v>
      </c>
      <c r="H13" s="4">
        <v>11</v>
      </c>
      <c r="I13" s="4">
        <v>42</v>
      </c>
      <c r="J13" s="4">
        <v>44</v>
      </c>
      <c r="K13" s="4">
        <v>17</v>
      </c>
      <c r="L13" s="4">
        <v>11</v>
      </c>
      <c r="M13" s="4">
        <f t="shared" si="1"/>
        <v>125</v>
      </c>
      <c r="N13" s="8">
        <f t="shared" si="2"/>
        <v>1.8</v>
      </c>
      <c r="O13" s="8">
        <f t="shared" si="3"/>
        <v>1.0658330075579383</v>
      </c>
      <c r="P13" s="4">
        <v>0</v>
      </c>
      <c r="Q13" s="4">
        <v>0</v>
      </c>
    </row>
    <row r="14" spans="1:17" s="1" customFormat="1" ht="21.75">
      <c r="A14" s="13" t="s">
        <v>232</v>
      </c>
      <c r="B14" s="13" t="s">
        <v>234</v>
      </c>
      <c r="C14" s="3"/>
      <c r="D14" s="4">
        <v>4</v>
      </c>
      <c r="E14" s="4"/>
      <c r="F14" s="5" t="s">
        <v>17</v>
      </c>
      <c r="G14" s="4">
        <f t="shared" si="0"/>
        <v>62</v>
      </c>
      <c r="H14" s="4">
        <v>14</v>
      </c>
      <c r="I14" s="4">
        <v>29</v>
      </c>
      <c r="J14" s="4">
        <v>12</v>
      </c>
      <c r="K14" s="4">
        <v>6</v>
      </c>
      <c r="L14" s="4">
        <v>1</v>
      </c>
      <c r="M14" s="4">
        <f t="shared" si="1"/>
        <v>62</v>
      </c>
      <c r="N14" s="8">
        <f t="shared" si="2"/>
        <v>1.2096774193548387</v>
      </c>
      <c r="O14" s="8">
        <f t="shared" si="3"/>
        <v>0.9527057693949909</v>
      </c>
      <c r="P14" s="4">
        <v>0</v>
      </c>
      <c r="Q14" s="4">
        <v>0</v>
      </c>
    </row>
    <row r="15" spans="1:17" s="1" customFormat="1" ht="21.75">
      <c r="A15" s="13" t="s">
        <v>246</v>
      </c>
      <c r="B15" s="13" t="s">
        <v>38</v>
      </c>
      <c r="C15" s="3"/>
      <c r="D15" s="4">
        <v>5</v>
      </c>
      <c r="E15" s="4"/>
      <c r="F15" s="4" t="s">
        <v>17</v>
      </c>
      <c r="G15" s="4">
        <f t="shared" si="0"/>
        <v>259</v>
      </c>
      <c r="H15" s="4">
        <v>15</v>
      </c>
      <c r="I15" s="4">
        <v>31</v>
      </c>
      <c r="J15" s="4">
        <v>62</v>
      </c>
      <c r="K15" s="4">
        <v>77</v>
      </c>
      <c r="L15" s="4">
        <v>71</v>
      </c>
      <c r="M15" s="4">
        <f t="shared" si="1"/>
        <v>256</v>
      </c>
      <c r="N15" s="8">
        <f t="shared" si="2"/>
        <v>2.6171875</v>
      </c>
      <c r="O15" s="8">
        <f t="shared" si="3"/>
        <v>1.1767347151519538</v>
      </c>
      <c r="P15" s="4">
        <v>1</v>
      </c>
      <c r="Q15" s="4">
        <v>2</v>
      </c>
    </row>
    <row r="16" spans="1:17" s="1" customFormat="1" ht="21.75">
      <c r="A16" s="13" t="s">
        <v>275</v>
      </c>
      <c r="B16" s="13" t="s">
        <v>276</v>
      </c>
      <c r="C16" s="3"/>
      <c r="D16" s="4">
        <v>5</v>
      </c>
      <c r="E16" s="4"/>
      <c r="F16" s="4" t="s">
        <v>17</v>
      </c>
      <c r="G16" s="4">
        <f aca="true" t="shared" si="4" ref="G16:G40">SUM(H16:L16,P16:Q16)</f>
        <v>122</v>
      </c>
      <c r="H16" s="4">
        <v>5</v>
      </c>
      <c r="I16" s="4">
        <v>24</v>
      </c>
      <c r="J16" s="4">
        <v>49</v>
      </c>
      <c r="K16" s="4">
        <v>24</v>
      </c>
      <c r="L16" s="4">
        <v>20</v>
      </c>
      <c r="M16" s="4">
        <f t="shared" si="1"/>
        <v>122</v>
      </c>
      <c r="N16" s="8">
        <f t="shared" si="2"/>
        <v>2.2459016393442623</v>
      </c>
      <c r="O16" s="8">
        <f t="shared" si="3"/>
        <v>1.0736140544283894</v>
      </c>
      <c r="P16" s="4">
        <v>0</v>
      </c>
      <c r="Q16" s="4">
        <v>0</v>
      </c>
    </row>
    <row r="17" spans="1:17" s="1" customFormat="1" ht="21.75">
      <c r="A17" s="13" t="s">
        <v>263</v>
      </c>
      <c r="B17" s="13" t="s">
        <v>264</v>
      </c>
      <c r="C17" s="3"/>
      <c r="D17" s="4">
        <v>5</v>
      </c>
      <c r="E17" s="4"/>
      <c r="F17" s="4" t="s">
        <v>17</v>
      </c>
      <c r="G17" s="4">
        <f t="shared" si="4"/>
        <v>59</v>
      </c>
      <c r="H17" s="4">
        <v>12</v>
      </c>
      <c r="I17" s="4">
        <v>30</v>
      </c>
      <c r="J17" s="4">
        <v>15</v>
      </c>
      <c r="K17" s="4">
        <v>0</v>
      </c>
      <c r="L17" s="4">
        <v>0</v>
      </c>
      <c r="M17" s="4">
        <f t="shared" si="1"/>
        <v>57</v>
      </c>
      <c r="N17" s="8">
        <f t="shared" si="2"/>
        <v>1.0526315789473684</v>
      </c>
      <c r="O17" s="8">
        <f t="shared" si="3"/>
        <v>0.6862318321265948</v>
      </c>
      <c r="P17" s="4">
        <v>0</v>
      </c>
      <c r="Q17" s="4">
        <v>2</v>
      </c>
    </row>
    <row r="18" spans="1:17" s="1" customFormat="1" ht="21.75">
      <c r="A18" s="13" t="s">
        <v>74</v>
      </c>
      <c r="B18" s="13" t="s">
        <v>3</v>
      </c>
      <c r="C18" s="3"/>
      <c r="D18" s="4">
        <v>6</v>
      </c>
      <c r="E18" s="4"/>
      <c r="F18" s="5" t="s">
        <v>17</v>
      </c>
      <c r="G18" s="4">
        <f t="shared" si="4"/>
        <v>152</v>
      </c>
      <c r="H18" s="4">
        <v>0</v>
      </c>
      <c r="I18" s="4">
        <v>38</v>
      </c>
      <c r="J18" s="4">
        <v>42</v>
      </c>
      <c r="K18" s="4">
        <v>41</v>
      </c>
      <c r="L18" s="4">
        <v>31</v>
      </c>
      <c r="M18" s="4">
        <f t="shared" si="1"/>
        <v>152</v>
      </c>
      <c r="N18" s="8">
        <f t="shared" si="2"/>
        <v>2.4276315789473686</v>
      </c>
      <c r="O18" s="8">
        <f t="shared" si="3"/>
        <v>1.0736189028125642</v>
      </c>
      <c r="P18" s="4">
        <v>0</v>
      </c>
      <c r="Q18" s="4">
        <v>0</v>
      </c>
    </row>
    <row r="19" spans="1:17" s="1" customFormat="1" ht="21.75">
      <c r="A19" s="13" t="s">
        <v>70</v>
      </c>
      <c r="B19" s="13" t="s">
        <v>3</v>
      </c>
      <c r="C19" s="3"/>
      <c r="D19" s="4">
        <v>6</v>
      </c>
      <c r="E19" s="4"/>
      <c r="F19" s="4" t="s">
        <v>17</v>
      </c>
      <c r="G19" s="4">
        <f t="shared" si="4"/>
        <v>73</v>
      </c>
      <c r="H19" s="4">
        <v>0</v>
      </c>
      <c r="I19" s="4">
        <v>23</v>
      </c>
      <c r="J19" s="4">
        <v>45</v>
      </c>
      <c r="K19" s="4">
        <v>5</v>
      </c>
      <c r="L19" s="4">
        <v>0</v>
      </c>
      <c r="M19" s="4">
        <f t="shared" si="1"/>
        <v>73</v>
      </c>
      <c r="N19" s="8">
        <f t="shared" si="2"/>
        <v>1.7534246575342465</v>
      </c>
      <c r="O19" s="8">
        <f t="shared" si="3"/>
        <v>0.5681216809130883</v>
      </c>
      <c r="P19" s="4">
        <v>0</v>
      </c>
      <c r="Q19" s="4">
        <v>0</v>
      </c>
    </row>
    <row r="20" spans="1:17" s="1" customFormat="1" ht="21.75">
      <c r="A20" s="13"/>
      <c r="B20" s="1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8"/>
      <c r="P20" s="4"/>
      <c r="Q20" s="4"/>
    </row>
    <row r="21" spans="1:17" s="1" customFormat="1" ht="21.75">
      <c r="A21" s="13"/>
      <c r="B21" s="1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8"/>
      <c r="P21" s="4"/>
      <c r="Q21" s="4"/>
    </row>
    <row r="22" spans="1:18" s="1" customFormat="1" ht="21.75">
      <c r="A22" s="6"/>
      <c r="B22" s="4" t="s">
        <v>34</v>
      </c>
      <c r="C22" s="5"/>
      <c r="D22" s="5"/>
      <c r="E22" s="5"/>
      <c r="F22" s="5"/>
      <c r="G22" s="6">
        <f>SUM(H22:L22,P22:Q22)</f>
        <v>3175</v>
      </c>
      <c r="H22" s="6">
        <f aca="true" t="shared" si="5" ref="H22:M22">SUM(H5:H21)</f>
        <v>159</v>
      </c>
      <c r="I22" s="6">
        <f t="shared" si="5"/>
        <v>886</v>
      </c>
      <c r="J22" s="6">
        <f t="shared" si="5"/>
        <v>997</v>
      </c>
      <c r="K22" s="6">
        <f t="shared" si="5"/>
        <v>629</v>
      </c>
      <c r="L22" s="6">
        <f t="shared" si="5"/>
        <v>489</v>
      </c>
      <c r="M22" s="6">
        <f t="shared" si="5"/>
        <v>3160</v>
      </c>
      <c r="N22" s="28">
        <f>(1*I22+2*J22+3*K22+4*L22)/M22</f>
        <v>2.1275316455696203</v>
      </c>
      <c r="O22" s="28">
        <f>SQRT((H22*0^2+I22*1^2+J22*2^2+K22*3^2+L22*4^2)/M22-N22^2)</f>
        <v>1.132880939764679</v>
      </c>
      <c r="P22" s="6">
        <f>SUM(P5:P21)</f>
        <v>11</v>
      </c>
      <c r="Q22" s="6">
        <f>SUM(Q5:Q21)</f>
        <v>4</v>
      </c>
      <c r="R22" s="11"/>
    </row>
    <row r="23" spans="1:18" s="1" customFormat="1" ht="21.75">
      <c r="A23" s="6"/>
      <c r="B23" s="4" t="s">
        <v>35</v>
      </c>
      <c r="C23" s="5"/>
      <c r="D23" s="5"/>
      <c r="E23" s="5"/>
      <c r="F23" s="5"/>
      <c r="G23" s="3">
        <f aca="true" t="shared" si="6" ref="G23:M23">G22*100/$G$22</f>
        <v>100</v>
      </c>
      <c r="H23" s="3">
        <f t="shared" si="6"/>
        <v>5.0078740157480315</v>
      </c>
      <c r="I23" s="3">
        <f t="shared" si="6"/>
        <v>27.905511811023622</v>
      </c>
      <c r="J23" s="3">
        <f t="shared" si="6"/>
        <v>31.401574803149607</v>
      </c>
      <c r="K23" s="3">
        <f t="shared" si="6"/>
        <v>19.811023622047244</v>
      </c>
      <c r="L23" s="3">
        <f t="shared" si="6"/>
        <v>15.401574803149606</v>
      </c>
      <c r="M23" s="3">
        <f t="shared" si="6"/>
        <v>99.5275590551181</v>
      </c>
      <c r="N23" s="3"/>
      <c r="O23" s="3"/>
      <c r="P23" s="3">
        <f>P22*100/$G$22</f>
        <v>0.3464566929133858</v>
      </c>
      <c r="Q23" s="3">
        <f>Q22*100/$G$22</f>
        <v>0.12598425196850394</v>
      </c>
      <c r="R23" s="11"/>
    </row>
    <row r="24" spans="2:18" ht="23.25">
      <c r="B24" s="20" t="s">
        <v>322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/>
      <c r="R24" s="1"/>
    </row>
    <row r="25" spans="2:18" ht="21.75">
      <c r="B25" s="17" t="s">
        <v>151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/>
      <c r="R25" s="1"/>
    </row>
    <row r="26" spans="1:17" ht="28.5" customHeight="1">
      <c r="A26" s="46" t="s">
        <v>0</v>
      </c>
      <c r="B26" s="46" t="s">
        <v>7</v>
      </c>
      <c r="C26" s="3" t="s">
        <v>8</v>
      </c>
      <c r="D26" s="4" t="s">
        <v>9</v>
      </c>
      <c r="E26" s="4" t="s">
        <v>11</v>
      </c>
      <c r="F26" s="5" t="s">
        <v>10</v>
      </c>
      <c r="G26" s="48" t="s">
        <v>28</v>
      </c>
      <c r="H26" s="49" t="s">
        <v>26</v>
      </c>
      <c r="I26" s="49"/>
      <c r="J26" s="49"/>
      <c r="K26" s="49"/>
      <c r="L26" s="49"/>
      <c r="M26" s="50" t="s">
        <v>29</v>
      </c>
      <c r="N26" s="51" t="s">
        <v>27</v>
      </c>
      <c r="O26" s="51" t="s">
        <v>32</v>
      </c>
      <c r="P26" s="50" t="s">
        <v>33</v>
      </c>
      <c r="Q26" s="50"/>
    </row>
    <row r="27" spans="1:17" ht="21.75">
      <c r="A27" s="47"/>
      <c r="B27" s="47"/>
      <c r="C27" s="3"/>
      <c r="D27" s="4"/>
      <c r="E27" s="4"/>
      <c r="F27" s="5"/>
      <c r="G27" s="48"/>
      <c r="H27" s="4">
        <v>0</v>
      </c>
      <c r="I27" s="4">
        <v>1</v>
      </c>
      <c r="J27" s="4">
        <v>2</v>
      </c>
      <c r="K27" s="4">
        <v>3</v>
      </c>
      <c r="L27" s="4">
        <v>4</v>
      </c>
      <c r="M27" s="50"/>
      <c r="N27" s="51"/>
      <c r="O27" s="51"/>
      <c r="P27" s="4" t="s">
        <v>30</v>
      </c>
      <c r="Q27" s="4" t="s">
        <v>31</v>
      </c>
    </row>
    <row r="28" spans="1:17" s="1" customFormat="1" ht="21.75">
      <c r="A28" s="13" t="s">
        <v>105</v>
      </c>
      <c r="B28" s="13" t="s">
        <v>114</v>
      </c>
      <c r="C28" s="3"/>
      <c r="D28" s="4">
        <v>1</v>
      </c>
      <c r="E28" s="4"/>
      <c r="F28" s="5" t="s">
        <v>200</v>
      </c>
      <c r="G28" s="4">
        <f t="shared" si="4"/>
        <v>546</v>
      </c>
      <c r="H28" s="4">
        <v>0</v>
      </c>
      <c r="I28" s="4">
        <v>65</v>
      </c>
      <c r="J28" s="4">
        <v>132</v>
      </c>
      <c r="K28" s="4">
        <v>230</v>
      </c>
      <c r="L28" s="4">
        <v>119</v>
      </c>
      <c r="M28" s="4">
        <f aca="true" t="shared" si="7" ref="M28:M64">SUM(H28:L28)</f>
        <v>546</v>
      </c>
      <c r="N28" s="8">
        <f aca="true" t="shared" si="8" ref="N28:N58">(1*I28+2*J28+3*K28+4*L28)/M28</f>
        <v>2.738095238095238</v>
      </c>
      <c r="O28" s="8">
        <f aca="true" t="shared" si="9" ref="O28:O58">SQRT((H28*0^2+I28*1^2+J28*2^2+K28*3^2+L28*4^2)/M28-N28^2)</f>
        <v>0.9312912173906966</v>
      </c>
      <c r="P28" s="4">
        <v>0</v>
      </c>
      <c r="Q28" s="4">
        <v>0</v>
      </c>
    </row>
    <row r="29" spans="1:17" s="1" customFormat="1" ht="21.75">
      <c r="A29" s="13" t="s">
        <v>127</v>
      </c>
      <c r="B29" s="13" t="s">
        <v>144</v>
      </c>
      <c r="C29" s="3"/>
      <c r="D29" s="4">
        <v>1</v>
      </c>
      <c r="E29" s="4"/>
      <c r="F29" s="5" t="s">
        <v>200</v>
      </c>
      <c r="G29" s="4">
        <f t="shared" si="4"/>
        <v>41</v>
      </c>
      <c r="H29" s="4">
        <v>0</v>
      </c>
      <c r="I29" s="4">
        <v>0</v>
      </c>
      <c r="J29" s="4">
        <v>27</v>
      </c>
      <c r="K29" s="4">
        <v>14</v>
      </c>
      <c r="L29" s="4">
        <v>0</v>
      </c>
      <c r="M29" s="4">
        <f t="shared" si="7"/>
        <v>41</v>
      </c>
      <c r="N29" s="8">
        <f t="shared" si="8"/>
        <v>2.341463414634146</v>
      </c>
      <c r="O29" s="8">
        <f t="shared" si="9"/>
        <v>0.47420053890789293</v>
      </c>
      <c r="P29" s="4">
        <v>0</v>
      </c>
      <c r="Q29" s="4">
        <v>0</v>
      </c>
    </row>
    <row r="30" spans="1:17" s="1" customFormat="1" ht="21.75">
      <c r="A30" s="13" t="s">
        <v>118</v>
      </c>
      <c r="B30" s="13" t="s">
        <v>135</v>
      </c>
      <c r="C30" s="3"/>
      <c r="D30" s="4">
        <v>1</v>
      </c>
      <c r="E30" s="4"/>
      <c r="F30" s="5" t="s">
        <v>200</v>
      </c>
      <c r="G30" s="4">
        <f t="shared" si="4"/>
        <v>546</v>
      </c>
      <c r="H30" s="4">
        <v>17</v>
      </c>
      <c r="I30" s="4">
        <v>127</v>
      </c>
      <c r="J30" s="4">
        <v>179</v>
      </c>
      <c r="K30" s="4">
        <v>139</v>
      </c>
      <c r="L30" s="4">
        <v>83</v>
      </c>
      <c r="M30" s="4">
        <f t="shared" si="7"/>
        <v>545</v>
      </c>
      <c r="N30" s="8">
        <f t="shared" si="8"/>
        <v>2.2642201834862385</v>
      </c>
      <c r="O30" s="8">
        <f t="shared" si="9"/>
        <v>1.0734086096460898</v>
      </c>
      <c r="P30" s="4">
        <v>1</v>
      </c>
      <c r="Q30" s="4">
        <v>0</v>
      </c>
    </row>
    <row r="31" spans="1:17" s="1" customFormat="1" ht="21.75">
      <c r="A31" s="13" t="s">
        <v>133</v>
      </c>
      <c r="B31" s="13" t="s">
        <v>149</v>
      </c>
      <c r="C31" s="3"/>
      <c r="D31" s="4">
        <v>1</v>
      </c>
      <c r="E31" s="4"/>
      <c r="F31" s="5" t="s">
        <v>200</v>
      </c>
      <c r="G31" s="4">
        <f t="shared" si="4"/>
        <v>44</v>
      </c>
      <c r="H31" s="4">
        <v>0</v>
      </c>
      <c r="I31" s="4">
        <v>2</v>
      </c>
      <c r="J31" s="4">
        <v>16</v>
      </c>
      <c r="K31" s="4">
        <v>13</v>
      </c>
      <c r="L31" s="4">
        <v>12</v>
      </c>
      <c r="M31" s="4">
        <f t="shared" si="7"/>
        <v>43</v>
      </c>
      <c r="N31" s="8">
        <f t="shared" si="8"/>
        <v>2.813953488372093</v>
      </c>
      <c r="O31" s="8">
        <f t="shared" si="9"/>
        <v>0.8958772225236378</v>
      </c>
      <c r="P31" s="4">
        <v>1</v>
      </c>
      <c r="Q31" s="4">
        <v>0</v>
      </c>
    </row>
    <row r="32" spans="1:17" s="1" customFormat="1" ht="21.75">
      <c r="A32" s="13" t="s">
        <v>126</v>
      </c>
      <c r="B32" s="13" t="s">
        <v>143</v>
      </c>
      <c r="C32" s="3"/>
      <c r="D32" s="4">
        <v>1</v>
      </c>
      <c r="E32" s="4"/>
      <c r="F32" s="5" t="s">
        <v>200</v>
      </c>
      <c r="G32" s="4">
        <f t="shared" si="4"/>
        <v>24</v>
      </c>
      <c r="H32" s="4">
        <v>0</v>
      </c>
      <c r="I32" s="4">
        <v>0</v>
      </c>
      <c r="J32" s="4">
        <v>0</v>
      </c>
      <c r="K32" s="4">
        <v>5</v>
      </c>
      <c r="L32" s="4">
        <v>19</v>
      </c>
      <c r="M32" s="4">
        <f t="shared" si="7"/>
        <v>24</v>
      </c>
      <c r="N32" s="8">
        <f t="shared" si="8"/>
        <v>3.7916666666666665</v>
      </c>
      <c r="O32" s="8">
        <f t="shared" si="9"/>
        <v>0.4061164310337066</v>
      </c>
      <c r="P32" s="4">
        <v>0</v>
      </c>
      <c r="Q32" s="4">
        <v>0</v>
      </c>
    </row>
    <row r="33" spans="1:17" s="1" customFormat="1" ht="21.75">
      <c r="A33" s="13" t="s">
        <v>123</v>
      </c>
      <c r="B33" s="13" t="s">
        <v>140</v>
      </c>
      <c r="C33" s="3"/>
      <c r="D33" s="4">
        <v>1</v>
      </c>
      <c r="E33" s="4"/>
      <c r="F33" s="5" t="s">
        <v>200</v>
      </c>
      <c r="G33" s="4">
        <f t="shared" si="4"/>
        <v>26</v>
      </c>
      <c r="H33" s="4">
        <v>0</v>
      </c>
      <c r="I33" s="4">
        <v>0</v>
      </c>
      <c r="J33" s="4">
        <v>2</v>
      </c>
      <c r="K33" s="4">
        <v>2</v>
      </c>
      <c r="L33" s="4">
        <v>22</v>
      </c>
      <c r="M33" s="4">
        <f t="shared" si="7"/>
        <v>26</v>
      </c>
      <c r="N33" s="8">
        <f t="shared" si="8"/>
        <v>3.769230769230769</v>
      </c>
      <c r="O33" s="8">
        <f t="shared" si="9"/>
        <v>0.5756395979652217</v>
      </c>
      <c r="P33" s="4">
        <v>0</v>
      </c>
      <c r="Q33" s="4">
        <v>0</v>
      </c>
    </row>
    <row r="34" spans="1:17" s="1" customFormat="1" ht="21.75">
      <c r="A34" s="13" t="s">
        <v>121</v>
      </c>
      <c r="B34" s="13" t="s">
        <v>138</v>
      </c>
      <c r="C34" s="3"/>
      <c r="D34" s="4">
        <v>1</v>
      </c>
      <c r="E34" s="4"/>
      <c r="F34" s="5" t="s">
        <v>200</v>
      </c>
      <c r="G34" s="4">
        <f t="shared" si="4"/>
        <v>24</v>
      </c>
      <c r="H34" s="4">
        <v>0</v>
      </c>
      <c r="I34" s="4">
        <v>0</v>
      </c>
      <c r="J34" s="4">
        <v>4</v>
      </c>
      <c r="K34" s="4">
        <v>17</v>
      </c>
      <c r="L34" s="4">
        <v>3</v>
      </c>
      <c r="M34" s="4">
        <f t="shared" si="7"/>
        <v>24</v>
      </c>
      <c r="N34" s="8">
        <f t="shared" si="8"/>
        <v>2.9583333333333335</v>
      </c>
      <c r="O34" s="8">
        <f t="shared" si="9"/>
        <v>0.5384519993050018</v>
      </c>
      <c r="P34" s="4">
        <v>0</v>
      </c>
      <c r="Q34" s="4">
        <v>0</v>
      </c>
    </row>
    <row r="35" spans="1:17" s="1" customFormat="1" ht="21.75">
      <c r="A35" s="13" t="s">
        <v>119</v>
      </c>
      <c r="B35" s="13" t="s">
        <v>136</v>
      </c>
      <c r="C35" s="3"/>
      <c r="D35" s="4">
        <v>1</v>
      </c>
      <c r="E35" s="4"/>
      <c r="F35" s="5" t="s">
        <v>200</v>
      </c>
      <c r="G35" s="4">
        <f t="shared" si="4"/>
        <v>548</v>
      </c>
      <c r="H35" s="4">
        <v>13</v>
      </c>
      <c r="I35" s="4">
        <v>187</v>
      </c>
      <c r="J35" s="4">
        <v>165</v>
      </c>
      <c r="K35" s="4">
        <v>136</v>
      </c>
      <c r="L35" s="4">
        <v>47</v>
      </c>
      <c r="M35" s="4">
        <f t="shared" si="7"/>
        <v>548</v>
      </c>
      <c r="N35" s="8">
        <f t="shared" si="8"/>
        <v>2.031021897810219</v>
      </c>
      <c r="O35" s="8">
        <f t="shared" si="9"/>
        <v>1.0131188995522562</v>
      </c>
      <c r="P35" s="4">
        <v>0</v>
      </c>
      <c r="Q35" s="4">
        <v>0</v>
      </c>
    </row>
    <row r="36" spans="1:17" s="1" customFormat="1" ht="21.75">
      <c r="A36" s="13" t="s">
        <v>128</v>
      </c>
      <c r="B36" s="13" t="s">
        <v>145</v>
      </c>
      <c r="C36" s="3"/>
      <c r="D36" s="4">
        <v>1</v>
      </c>
      <c r="E36" s="4"/>
      <c r="F36" s="5" t="s">
        <v>200</v>
      </c>
      <c r="G36" s="4">
        <f t="shared" si="4"/>
        <v>20</v>
      </c>
      <c r="H36" s="4">
        <v>0</v>
      </c>
      <c r="I36" s="4">
        <v>0</v>
      </c>
      <c r="J36" s="4">
        <v>1</v>
      </c>
      <c r="K36" s="4">
        <v>9</v>
      </c>
      <c r="L36" s="4">
        <v>10</v>
      </c>
      <c r="M36" s="4">
        <f t="shared" si="7"/>
        <v>20</v>
      </c>
      <c r="N36" s="8">
        <f t="shared" si="8"/>
        <v>3.45</v>
      </c>
      <c r="O36" s="8">
        <f t="shared" si="9"/>
        <v>0.5894913061275784</v>
      </c>
      <c r="P36" s="4">
        <v>0</v>
      </c>
      <c r="Q36" s="4">
        <v>0</v>
      </c>
    </row>
    <row r="37" spans="1:17" s="1" customFormat="1" ht="21.75">
      <c r="A37" s="13" t="s">
        <v>120</v>
      </c>
      <c r="B37" s="13" t="s">
        <v>137</v>
      </c>
      <c r="C37" s="3"/>
      <c r="D37" s="4">
        <v>1</v>
      </c>
      <c r="E37" s="4"/>
      <c r="F37" s="5" t="s">
        <v>200</v>
      </c>
      <c r="G37" s="4">
        <f t="shared" si="4"/>
        <v>17</v>
      </c>
      <c r="H37" s="4">
        <v>1</v>
      </c>
      <c r="I37" s="4">
        <v>0</v>
      </c>
      <c r="J37" s="4">
        <v>3</v>
      </c>
      <c r="K37" s="4">
        <v>9</v>
      </c>
      <c r="L37" s="4">
        <v>4</v>
      </c>
      <c r="M37" s="4">
        <f t="shared" si="7"/>
        <v>17</v>
      </c>
      <c r="N37" s="8">
        <f t="shared" si="8"/>
        <v>2.8823529411764706</v>
      </c>
      <c r="O37" s="8">
        <f t="shared" si="9"/>
        <v>0.9629826790438172</v>
      </c>
      <c r="P37" s="4">
        <v>0</v>
      </c>
      <c r="Q37" s="4">
        <v>0</v>
      </c>
    </row>
    <row r="38" spans="1:17" s="1" customFormat="1" ht="21.75">
      <c r="A38" s="13" t="s">
        <v>160</v>
      </c>
      <c r="B38" s="13" t="s">
        <v>194</v>
      </c>
      <c r="C38" s="3">
        <v>0.5</v>
      </c>
      <c r="D38" s="4">
        <v>2</v>
      </c>
      <c r="E38" s="4"/>
      <c r="F38" s="4" t="s">
        <v>200</v>
      </c>
      <c r="G38" s="4">
        <f t="shared" si="4"/>
        <v>490</v>
      </c>
      <c r="H38" s="4">
        <v>0</v>
      </c>
      <c r="I38" s="4">
        <v>2</v>
      </c>
      <c r="J38" s="4">
        <v>51</v>
      </c>
      <c r="K38" s="4">
        <v>171</v>
      </c>
      <c r="L38" s="4">
        <v>266</v>
      </c>
      <c r="M38" s="4">
        <f t="shared" si="7"/>
        <v>490</v>
      </c>
      <c r="N38" s="8">
        <f t="shared" si="8"/>
        <v>3.4306122448979592</v>
      </c>
      <c r="O38" s="8">
        <f t="shared" si="9"/>
        <v>0.6912585628159607</v>
      </c>
      <c r="P38" s="4">
        <v>0</v>
      </c>
      <c r="Q38" s="4">
        <v>0</v>
      </c>
    </row>
    <row r="39" spans="1:17" s="1" customFormat="1" ht="21.75">
      <c r="A39" s="13" t="s">
        <v>178</v>
      </c>
      <c r="B39" s="13" t="s">
        <v>82</v>
      </c>
      <c r="C39" s="3"/>
      <c r="D39" s="4">
        <v>2</v>
      </c>
      <c r="E39" s="4"/>
      <c r="F39" s="4" t="s">
        <v>200</v>
      </c>
      <c r="G39" s="4">
        <f t="shared" si="4"/>
        <v>36</v>
      </c>
      <c r="H39" s="4">
        <v>0</v>
      </c>
      <c r="I39" s="4">
        <v>1</v>
      </c>
      <c r="J39" s="4">
        <v>22</v>
      </c>
      <c r="K39" s="4">
        <v>13</v>
      </c>
      <c r="L39" s="4">
        <v>0</v>
      </c>
      <c r="M39" s="4">
        <f t="shared" si="7"/>
        <v>36</v>
      </c>
      <c r="N39" s="8">
        <f t="shared" si="8"/>
        <v>2.3333333333333335</v>
      </c>
      <c r="O39" s="8">
        <f t="shared" si="9"/>
        <v>0.5270462766947289</v>
      </c>
      <c r="P39" s="4">
        <v>0</v>
      </c>
      <c r="Q39" s="4">
        <v>0</v>
      </c>
    </row>
    <row r="40" spans="1:17" s="1" customFormat="1" ht="21.75">
      <c r="A40" s="13" t="s">
        <v>179</v>
      </c>
      <c r="B40" s="13" t="s">
        <v>180</v>
      </c>
      <c r="C40" s="3"/>
      <c r="D40" s="4">
        <v>2</v>
      </c>
      <c r="E40" s="4"/>
      <c r="F40" s="4" t="s">
        <v>200</v>
      </c>
      <c r="G40" s="4">
        <f t="shared" si="4"/>
        <v>36</v>
      </c>
      <c r="H40" s="4">
        <v>0</v>
      </c>
      <c r="I40" s="4">
        <v>4</v>
      </c>
      <c r="J40" s="4">
        <v>9</v>
      </c>
      <c r="K40" s="4">
        <v>19</v>
      </c>
      <c r="L40" s="4">
        <v>4</v>
      </c>
      <c r="M40" s="4">
        <f t="shared" si="7"/>
        <v>36</v>
      </c>
      <c r="N40" s="8">
        <f t="shared" si="8"/>
        <v>2.638888888888889</v>
      </c>
      <c r="O40" s="8">
        <f t="shared" si="9"/>
        <v>0.8216777476527249</v>
      </c>
      <c r="P40" s="4">
        <v>0</v>
      </c>
      <c r="Q40" s="4">
        <v>0</v>
      </c>
    </row>
    <row r="41" spans="1:17" s="1" customFormat="1" ht="21.75">
      <c r="A41" s="13" t="s">
        <v>174</v>
      </c>
      <c r="B41" s="13" t="s">
        <v>175</v>
      </c>
      <c r="C41" s="3">
        <v>1</v>
      </c>
      <c r="D41" s="4">
        <v>2</v>
      </c>
      <c r="E41" s="4"/>
      <c r="F41" s="4" t="s">
        <v>200</v>
      </c>
      <c r="G41" s="4">
        <f aca="true" t="shared" si="10" ref="G41:G51">SUM(H41:L41,P41:Q41)</f>
        <v>489</v>
      </c>
      <c r="H41" s="4">
        <v>2</v>
      </c>
      <c r="I41" s="4">
        <v>79</v>
      </c>
      <c r="J41" s="4">
        <v>193</v>
      </c>
      <c r="K41" s="4">
        <v>154</v>
      </c>
      <c r="L41" s="4">
        <v>59</v>
      </c>
      <c r="M41" s="4">
        <f t="shared" si="7"/>
        <v>487</v>
      </c>
      <c r="N41" s="8">
        <f t="shared" si="8"/>
        <v>2.3880903490759753</v>
      </c>
      <c r="O41" s="8">
        <f t="shared" si="9"/>
        <v>0.9104130930795081</v>
      </c>
      <c r="P41" s="4">
        <v>2</v>
      </c>
      <c r="Q41" s="4">
        <v>0</v>
      </c>
    </row>
    <row r="42" spans="1:17" s="1" customFormat="1" ht="21.75">
      <c r="A42" s="13" t="s">
        <v>181</v>
      </c>
      <c r="B42" s="13" t="s">
        <v>182</v>
      </c>
      <c r="C42" s="3">
        <v>1</v>
      </c>
      <c r="D42" s="4">
        <v>2</v>
      </c>
      <c r="E42" s="4"/>
      <c r="F42" s="4" t="s">
        <v>200</v>
      </c>
      <c r="G42" s="4">
        <f t="shared" si="10"/>
        <v>84</v>
      </c>
      <c r="H42" s="4">
        <v>8</v>
      </c>
      <c r="I42" s="4">
        <v>16</v>
      </c>
      <c r="J42" s="4">
        <v>17</v>
      </c>
      <c r="K42" s="4">
        <v>18</v>
      </c>
      <c r="L42" s="4">
        <v>24</v>
      </c>
      <c r="M42" s="4">
        <f t="shared" si="7"/>
        <v>83</v>
      </c>
      <c r="N42" s="8">
        <f t="shared" si="8"/>
        <v>2.4096385542168677</v>
      </c>
      <c r="O42" s="8">
        <f t="shared" si="9"/>
        <v>1.3356659327147549</v>
      </c>
      <c r="P42" s="4">
        <v>1</v>
      </c>
      <c r="Q42" s="4">
        <v>0</v>
      </c>
    </row>
    <row r="43" spans="1:17" s="1" customFormat="1" ht="21.75">
      <c r="A43" s="13" t="s">
        <v>176</v>
      </c>
      <c r="B43" s="13" t="s">
        <v>177</v>
      </c>
      <c r="C43" s="3">
        <v>0.5</v>
      </c>
      <c r="D43" s="4">
        <v>2</v>
      </c>
      <c r="E43" s="4"/>
      <c r="F43" s="4" t="s">
        <v>200</v>
      </c>
      <c r="G43" s="4">
        <f t="shared" si="10"/>
        <v>25</v>
      </c>
      <c r="H43" s="4">
        <v>0</v>
      </c>
      <c r="I43" s="4">
        <v>0</v>
      </c>
      <c r="J43" s="4">
        <v>2</v>
      </c>
      <c r="K43" s="4">
        <v>14</v>
      </c>
      <c r="L43" s="4">
        <v>9</v>
      </c>
      <c r="M43" s="4">
        <f t="shared" si="7"/>
        <v>25</v>
      </c>
      <c r="N43" s="8">
        <f t="shared" si="8"/>
        <v>3.28</v>
      </c>
      <c r="O43" s="8">
        <f t="shared" si="9"/>
        <v>0.6013318551349172</v>
      </c>
      <c r="P43" s="4">
        <v>0</v>
      </c>
      <c r="Q43" s="4">
        <v>0</v>
      </c>
    </row>
    <row r="44" spans="1:17" s="1" customFormat="1" ht="21.75">
      <c r="A44" s="5" t="s">
        <v>45</v>
      </c>
      <c r="B44" s="5" t="s">
        <v>206</v>
      </c>
      <c r="C44" s="15"/>
      <c r="D44" s="5">
        <v>3</v>
      </c>
      <c r="E44" s="4"/>
      <c r="F44" s="5" t="s">
        <v>14</v>
      </c>
      <c r="G44" s="6">
        <f>SUM(H44:L44,P44:Q44)</f>
        <v>451</v>
      </c>
      <c r="H44" s="4">
        <v>2</v>
      </c>
      <c r="I44" s="4">
        <v>19</v>
      </c>
      <c r="J44" s="4">
        <v>49</v>
      </c>
      <c r="K44" s="4">
        <v>143</v>
      </c>
      <c r="L44" s="4">
        <v>238</v>
      </c>
      <c r="M44" s="4">
        <f>SUM(H44:L44)</f>
        <v>451</v>
      </c>
      <c r="N44" s="8">
        <f>(1*I44+2*J44+3*K44+4*L44)/M44</f>
        <v>3.3215077605321506</v>
      </c>
      <c r="O44" s="8">
        <f>SQRT((H44*0^2+I44*1^2+J44*2^2+K44*3^2+L44*4^2)/M44-N44^2)</f>
        <v>0.861058718614521</v>
      </c>
      <c r="P44" s="4">
        <v>0</v>
      </c>
      <c r="Q44" s="4">
        <v>0</v>
      </c>
    </row>
    <row r="45" spans="1:17" s="1" customFormat="1" ht="21.75">
      <c r="A45" s="5" t="s">
        <v>60</v>
      </c>
      <c r="B45" s="5" t="s">
        <v>61</v>
      </c>
      <c r="C45" s="15"/>
      <c r="D45" s="5">
        <v>3</v>
      </c>
      <c r="E45" s="4"/>
      <c r="F45" s="5" t="s">
        <v>200</v>
      </c>
      <c r="G45" s="6">
        <f t="shared" si="10"/>
        <v>34</v>
      </c>
      <c r="H45" s="4">
        <v>0</v>
      </c>
      <c r="I45" s="4">
        <v>0</v>
      </c>
      <c r="J45" s="4">
        <v>8</v>
      </c>
      <c r="K45" s="4">
        <v>10</v>
      </c>
      <c r="L45" s="4">
        <v>16</v>
      </c>
      <c r="M45" s="4">
        <f t="shared" si="7"/>
        <v>34</v>
      </c>
      <c r="N45" s="8">
        <f t="shared" si="8"/>
        <v>3.235294117647059</v>
      </c>
      <c r="O45" s="8">
        <f t="shared" si="9"/>
        <v>0.8065476000471807</v>
      </c>
      <c r="P45" s="4">
        <v>0</v>
      </c>
      <c r="Q45" s="4">
        <v>0</v>
      </c>
    </row>
    <row r="46" spans="1:17" s="1" customFormat="1" ht="21.75">
      <c r="A46" s="5" t="s">
        <v>59</v>
      </c>
      <c r="B46" s="5" t="s">
        <v>25</v>
      </c>
      <c r="C46" s="15"/>
      <c r="D46" s="5">
        <v>3</v>
      </c>
      <c r="E46" s="4"/>
      <c r="F46" s="5" t="s">
        <v>200</v>
      </c>
      <c r="G46" s="6">
        <f t="shared" si="10"/>
        <v>22</v>
      </c>
      <c r="H46" s="4">
        <v>0</v>
      </c>
      <c r="I46" s="4">
        <v>0</v>
      </c>
      <c r="J46" s="4">
        <v>0</v>
      </c>
      <c r="K46" s="4">
        <v>12</v>
      </c>
      <c r="L46" s="4">
        <v>10</v>
      </c>
      <c r="M46" s="4">
        <f t="shared" si="7"/>
        <v>22</v>
      </c>
      <c r="N46" s="8">
        <f t="shared" si="8"/>
        <v>3.4545454545454546</v>
      </c>
      <c r="O46" s="8">
        <f t="shared" si="9"/>
        <v>0.4979295977319688</v>
      </c>
      <c r="P46" s="4">
        <v>0</v>
      </c>
      <c r="Q46" s="4">
        <v>0</v>
      </c>
    </row>
    <row r="47" spans="1:17" s="1" customFormat="1" ht="21.75">
      <c r="A47" s="5" t="s">
        <v>49</v>
      </c>
      <c r="B47" s="5" t="s">
        <v>52</v>
      </c>
      <c r="C47" s="15"/>
      <c r="D47" s="5">
        <v>3</v>
      </c>
      <c r="E47" s="4"/>
      <c r="F47" s="5" t="s">
        <v>200</v>
      </c>
      <c r="G47" s="6">
        <f t="shared" si="10"/>
        <v>462</v>
      </c>
      <c r="H47" s="4">
        <v>10</v>
      </c>
      <c r="I47" s="4">
        <v>35</v>
      </c>
      <c r="J47" s="4">
        <v>68</v>
      </c>
      <c r="K47" s="4">
        <v>91</v>
      </c>
      <c r="L47" s="4">
        <v>250</v>
      </c>
      <c r="M47" s="4">
        <f t="shared" si="7"/>
        <v>454</v>
      </c>
      <c r="N47" s="8">
        <f t="shared" si="8"/>
        <v>3.1806167400881056</v>
      </c>
      <c r="O47" s="8">
        <f t="shared" si="9"/>
        <v>1.0837093943256775</v>
      </c>
      <c r="P47" s="4">
        <v>3</v>
      </c>
      <c r="Q47" s="4">
        <v>5</v>
      </c>
    </row>
    <row r="48" spans="1:17" s="1" customFormat="1" ht="21.75">
      <c r="A48" s="5" t="s">
        <v>214</v>
      </c>
      <c r="B48" s="5" t="s">
        <v>215</v>
      </c>
      <c r="C48" s="15"/>
      <c r="D48" s="5">
        <v>3</v>
      </c>
      <c r="E48" s="4"/>
      <c r="F48" s="5" t="s">
        <v>200</v>
      </c>
      <c r="G48" s="6">
        <f t="shared" si="10"/>
        <v>13</v>
      </c>
      <c r="H48" s="4">
        <v>3</v>
      </c>
      <c r="I48" s="4">
        <v>2</v>
      </c>
      <c r="J48" s="4">
        <v>3</v>
      </c>
      <c r="K48" s="4">
        <v>0</v>
      </c>
      <c r="L48" s="4">
        <v>5</v>
      </c>
      <c r="M48" s="4">
        <f t="shared" si="7"/>
        <v>13</v>
      </c>
      <c r="N48" s="8">
        <f t="shared" si="8"/>
        <v>2.1538461538461537</v>
      </c>
      <c r="O48" s="8">
        <f t="shared" si="9"/>
        <v>1.6098807335735654</v>
      </c>
      <c r="P48" s="4">
        <v>0</v>
      </c>
      <c r="Q48" s="4">
        <v>0</v>
      </c>
    </row>
    <row r="49" spans="1:17" s="1" customFormat="1" ht="21.75">
      <c r="A49" s="5" t="s">
        <v>62</v>
      </c>
      <c r="B49" s="5" t="s">
        <v>213</v>
      </c>
      <c r="C49" s="15"/>
      <c r="D49" s="5">
        <v>3</v>
      </c>
      <c r="E49" s="4"/>
      <c r="F49" s="5" t="s">
        <v>200</v>
      </c>
      <c r="G49" s="6">
        <f t="shared" si="10"/>
        <v>41</v>
      </c>
      <c r="H49" s="4">
        <v>0</v>
      </c>
      <c r="I49" s="4">
        <v>2</v>
      </c>
      <c r="J49" s="4">
        <v>12</v>
      </c>
      <c r="K49" s="4">
        <v>16</v>
      </c>
      <c r="L49" s="4">
        <v>11</v>
      </c>
      <c r="M49" s="4">
        <f t="shared" si="7"/>
        <v>41</v>
      </c>
      <c r="N49" s="8">
        <f t="shared" si="8"/>
        <v>2.8780487804878048</v>
      </c>
      <c r="O49" s="8">
        <f t="shared" si="9"/>
        <v>0.8609445168157459</v>
      </c>
      <c r="P49" s="4">
        <v>0</v>
      </c>
      <c r="Q49" s="4">
        <v>0</v>
      </c>
    </row>
    <row r="50" spans="1:17" s="1" customFormat="1" ht="21.75">
      <c r="A50" s="13" t="s">
        <v>226</v>
      </c>
      <c r="B50" s="13" t="s">
        <v>230</v>
      </c>
      <c r="C50" s="3"/>
      <c r="D50" s="4">
        <v>4</v>
      </c>
      <c r="E50" s="4"/>
      <c r="F50" s="5" t="s">
        <v>200</v>
      </c>
      <c r="G50" s="4">
        <f t="shared" si="10"/>
        <v>273</v>
      </c>
      <c r="H50" s="4">
        <v>0</v>
      </c>
      <c r="I50" s="4">
        <v>19</v>
      </c>
      <c r="J50" s="4">
        <v>16</v>
      </c>
      <c r="K50" s="4">
        <v>49</v>
      </c>
      <c r="L50" s="4">
        <v>189</v>
      </c>
      <c r="M50" s="4">
        <f t="shared" si="7"/>
        <v>273</v>
      </c>
      <c r="N50" s="8">
        <f t="shared" si="8"/>
        <v>3.4945054945054945</v>
      </c>
      <c r="O50" s="8">
        <f t="shared" si="9"/>
        <v>0.8858715173251177</v>
      </c>
      <c r="P50" s="4">
        <v>0</v>
      </c>
      <c r="Q50" s="4">
        <v>0</v>
      </c>
    </row>
    <row r="51" spans="1:17" s="1" customFormat="1" ht="21.75">
      <c r="A51" s="13" t="s">
        <v>240</v>
      </c>
      <c r="B51" s="13" t="s">
        <v>241</v>
      </c>
      <c r="C51" s="3"/>
      <c r="D51" s="4">
        <v>4</v>
      </c>
      <c r="E51" s="4"/>
      <c r="F51" s="5" t="s">
        <v>200</v>
      </c>
      <c r="G51" s="4">
        <f t="shared" si="10"/>
        <v>11</v>
      </c>
      <c r="H51" s="4">
        <v>0</v>
      </c>
      <c r="I51" s="4">
        <v>0</v>
      </c>
      <c r="J51" s="4">
        <v>4</v>
      </c>
      <c r="K51" s="4">
        <v>3</v>
      </c>
      <c r="L51" s="4">
        <v>0</v>
      </c>
      <c r="M51" s="4">
        <f t="shared" si="7"/>
        <v>7</v>
      </c>
      <c r="N51" s="8">
        <f t="shared" si="8"/>
        <v>2.4285714285714284</v>
      </c>
      <c r="O51" s="8">
        <f t="shared" si="9"/>
        <v>0.4948716593053947</v>
      </c>
      <c r="P51" s="4">
        <v>4</v>
      </c>
      <c r="Q51" s="4">
        <v>0</v>
      </c>
    </row>
    <row r="52" spans="1:17" s="1" customFormat="1" ht="21.75">
      <c r="A52" s="13" t="s">
        <v>238</v>
      </c>
      <c r="B52" s="13" t="s">
        <v>239</v>
      </c>
      <c r="C52" s="3"/>
      <c r="D52" s="4">
        <v>4</v>
      </c>
      <c r="E52" s="4"/>
      <c r="F52" s="5" t="s">
        <v>200</v>
      </c>
      <c r="G52" s="4">
        <f aca="true" t="shared" si="11" ref="G52:G73">SUM(H52:L52,P52:Q52)</f>
        <v>273</v>
      </c>
      <c r="H52" s="4">
        <v>0</v>
      </c>
      <c r="I52" s="4">
        <v>7</v>
      </c>
      <c r="J52" s="4">
        <v>8</v>
      </c>
      <c r="K52" s="4">
        <v>56</v>
      </c>
      <c r="L52" s="4">
        <v>197</v>
      </c>
      <c r="M52" s="4">
        <f t="shared" si="7"/>
        <v>268</v>
      </c>
      <c r="N52" s="8">
        <f t="shared" si="8"/>
        <v>3.6529850746268657</v>
      </c>
      <c r="O52" s="8">
        <f t="shared" si="9"/>
        <v>0.6655925761223408</v>
      </c>
      <c r="P52" s="4">
        <v>5</v>
      </c>
      <c r="Q52" s="4">
        <v>0</v>
      </c>
    </row>
    <row r="53" spans="1:17" s="1" customFormat="1" ht="21.75">
      <c r="A53" s="13" t="s">
        <v>242</v>
      </c>
      <c r="B53" s="13" t="s">
        <v>243</v>
      </c>
      <c r="C53" s="3"/>
      <c r="D53" s="4">
        <v>4</v>
      </c>
      <c r="E53" s="4"/>
      <c r="F53" s="5" t="s">
        <v>200</v>
      </c>
      <c r="G53" s="4">
        <f t="shared" si="11"/>
        <v>33</v>
      </c>
      <c r="H53" s="4">
        <v>0</v>
      </c>
      <c r="I53" s="4">
        <v>2</v>
      </c>
      <c r="J53" s="4">
        <v>11</v>
      </c>
      <c r="K53" s="4">
        <v>18</v>
      </c>
      <c r="L53" s="4">
        <v>2</v>
      </c>
      <c r="M53" s="4">
        <f t="shared" si="7"/>
        <v>33</v>
      </c>
      <c r="N53" s="8">
        <f t="shared" si="8"/>
        <v>2.606060606060606</v>
      </c>
      <c r="O53" s="8">
        <f t="shared" si="9"/>
        <v>0.6936680692278545</v>
      </c>
      <c r="P53" s="4">
        <v>0</v>
      </c>
      <c r="Q53" s="4">
        <v>0</v>
      </c>
    </row>
    <row r="54" spans="1:17" s="1" customFormat="1" ht="21.75">
      <c r="A54" s="13" t="s">
        <v>252</v>
      </c>
      <c r="B54" s="13" t="s">
        <v>259</v>
      </c>
      <c r="C54" s="3"/>
      <c r="D54" s="4">
        <v>5</v>
      </c>
      <c r="E54" s="4"/>
      <c r="F54" s="4" t="s">
        <v>200</v>
      </c>
      <c r="G54" s="4">
        <f t="shared" si="11"/>
        <v>258</v>
      </c>
      <c r="H54" s="4">
        <v>2</v>
      </c>
      <c r="I54" s="4">
        <v>7</v>
      </c>
      <c r="J54" s="4">
        <v>31</v>
      </c>
      <c r="K54" s="4">
        <v>68</v>
      </c>
      <c r="L54" s="4">
        <v>150</v>
      </c>
      <c r="M54" s="4">
        <f t="shared" si="7"/>
        <v>258</v>
      </c>
      <c r="N54" s="8">
        <f t="shared" si="8"/>
        <v>3.383720930232558</v>
      </c>
      <c r="O54" s="8">
        <f t="shared" si="9"/>
        <v>0.8559224316150217</v>
      </c>
      <c r="P54" s="4">
        <v>0</v>
      </c>
      <c r="Q54" s="4">
        <v>0</v>
      </c>
    </row>
    <row r="55" spans="1:17" s="1" customFormat="1" ht="21.75">
      <c r="A55" s="13" t="s">
        <v>283</v>
      </c>
      <c r="B55" s="13" t="s">
        <v>85</v>
      </c>
      <c r="C55" s="3"/>
      <c r="D55" s="4">
        <v>5</v>
      </c>
      <c r="E55" s="4"/>
      <c r="F55" s="4" t="s">
        <v>200</v>
      </c>
      <c r="G55" s="4">
        <f t="shared" si="11"/>
        <v>259</v>
      </c>
      <c r="H55" s="4">
        <v>5</v>
      </c>
      <c r="I55" s="4">
        <v>26</v>
      </c>
      <c r="J55" s="4">
        <v>93</v>
      </c>
      <c r="K55" s="4">
        <v>25</v>
      </c>
      <c r="L55" s="4">
        <v>108</v>
      </c>
      <c r="M55" s="4">
        <f t="shared" si="7"/>
        <v>257</v>
      </c>
      <c r="N55" s="8">
        <f t="shared" si="8"/>
        <v>2.7976653696498053</v>
      </c>
      <c r="O55" s="8">
        <f t="shared" si="9"/>
        <v>1.1493164932433564</v>
      </c>
      <c r="P55" s="4">
        <v>2</v>
      </c>
      <c r="Q55" s="4">
        <v>0</v>
      </c>
    </row>
    <row r="56" spans="1:17" s="1" customFormat="1" ht="21.75">
      <c r="A56" s="13" t="s">
        <v>284</v>
      </c>
      <c r="B56" s="13" t="s">
        <v>285</v>
      </c>
      <c r="C56" s="3"/>
      <c r="D56" s="4">
        <v>5</v>
      </c>
      <c r="E56" s="4"/>
      <c r="F56" s="4" t="s">
        <v>200</v>
      </c>
      <c r="G56" s="4">
        <f t="shared" si="11"/>
        <v>36</v>
      </c>
      <c r="H56" s="4">
        <v>2</v>
      </c>
      <c r="I56" s="4">
        <v>12</v>
      </c>
      <c r="J56" s="4">
        <v>19</v>
      </c>
      <c r="K56" s="4">
        <v>3</v>
      </c>
      <c r="L56" s="4">
        <v>0</v>
      </c>
      <c r="M56" s="4">
        <f t="shared" si="7"/>
        <v>36</v>
      </c>
      <c r="N56" s="8">
        <f t="shared" si="8"/>
        <v>1.6388888888888888</v>
      </c>
      <c r="O56" s="8">
        <f t="shared" si="9"/>
        <v>0.7130832029440801</v>
      </c>
      <c r="P56" s="4">
        <v>0</v>
      </c>
      <c r="Q56" s="4">
        <v>0</v>
      </c>
    </row>
    <row r="57" spans="1:17" s="1" customFormat="1" ht="21.75">
      <c r="A57" s="13" t="s">
        <v>292</v>
      </c>
      <c r="B57" s="13" t="s">
        <v>293</v>
      </c>
      <c r="C57" s="3"/>
      <c r="D57" s="4">
        <v>5</v>
      </c>
      <c r="E57" s="4"/>
      <c r="F57" s="4" t="s">
        <v>200</v>
      </c>
      <c r="G57" s="4">
        <f t="shared" si="11"/>
        <v>7</v>
      </c>
      <c r="H57" s="4">
        <v>0</v>
      </c>
      <c r="I57" s="4">
        <v>0</v>
      </c>
      <c r="J57" s="4">
        <v>1</v>
      </c>
      <c r="K57" s="4">
        <v>2</v>
      </c>
      <c r="L57" s="4">
        <v>4</v>
      </c>
      <c r="M57" s="4">
        <f t="shared" si="7"/>
        <v>7</v>
      </c>
      <c r="N57" s="8">
        <f t="shared" si="8"/>
        <v>3.4285714285714284</v>
      </c>
      <c r="O57" s="8">
        <f t="shared" si="9"/>
        <v>0.7284313590846848</v>
      </c>
      <c r="P57" s="4">
        <v>0</v>
      </c>
      <c r="Q57" s="4">
        <v>0</v>
      </c>
    </row>
    <row r="58" spans="1:17" s="1" customFormat="1" ht="21.75">
      <c r="A58" s="13" t="s">
        <v>304</v>
      </c>
      <c r="B58" s="13" t="s">
        <v>305</v>
      </c>
      <c r="C58" s="3"/>
      <c r="D58" s="4">
        <v>6</v>
      </c>
      <c r="E58" s="4"/>
      <c r="F58" s="5" t="s">
        <v>200</v>
      </c>
      <c r="G58" s="4">
        <f t="shared" si="11"/>
        <v>18</v>
      </c>
      <c r="H58" s="4">
        <v>0</v>
      </c>
      <c r="I58" s="4">
        <v>3</v>
      </c>
      <c r="J58" s="4">
        <v>7</v>
      </c>
      <c r="K58" s="4">
        <v>1</v>
      </c>
      <c r="L58" s="4">
        <v>7</v>
      </c>
      <c r="M58" s="4">
        <f t="shared" si="7"/>
        <v>18</v>
      </c>
      <c r="N58" s="8">
        <f t="shared" si="8"/>
        <v>2.6666666666666665</v>
      </c>
      <c r="O58" s="8">
        <f t="shared" si="9"/>
        <v>1.1547005383792517</v>
      </c>
      <c r="P58" s="4">
        <v>0</v>
      </c>
      <c r="Q58" s="4">
        <v>0</v>
      </c>
    </row>
    <row r="59" spans="1:17" s="1" customFormat="1" ht="21.75">
      <c r="A59" s="13" t="s">
        <v>308</v>
      </c>
      <c r="B59" s="13" t="s">
        <v>309</v>
      </c>
      <c r="C59" s="3"/>
      <c r="D59" s="4">
        <v>6</v>
      </c>
      <c r="E59" s="4"/>
      <c r="F59" s="5" t="s">
        <v>200</v>
      </c>
      <c r="G59" s="4">
        <f t="shared" si="11"/>
        <v>18</v>
      </c>
      <c r="H59" s="4">
        <v>0</v>
      </c>
      <c r="I59" s="4">
        <v>0</v>
      </c>
      <c r="J59" s="4">
        <v>2</v>
      </c>
      <c r="K59" s="4">
        <v>7</v>
      </c>
      <c r="L59" s="4">
        <v>9</v>
      </c>
      <c r="M59" s="4">
        <f t="shared" si="7"/>
        <v>18</v>
      </c>
      <c r="N59" s="8">
        <f aca="true" t="shared" si="12" ref="N59:N64">(1*I59+2*J59+3*K59+4*L59)/M59</f>
        <v>3.388888888888889</v>
      </c>
      <c r="O59" s="8">
        <f aca="true" t="shared" si="13" ref="O59:O64">SQRT((H59*0^2+I59*1^2+J59*2^2+K59*3^2+L59*4^2)/M59-N59^2)</f>
        <v>0.6781419786518724</v>
      </c>
      <c r="P59" s="4">
        <v>0</v>
      </c>
      <c r="Q59" s="4">
        <v>0</v>
      </c>
    </row>
    <row r="60" spans="1:17" s="1" customFormat="1" ht="21.75">
      <c r="A60" s="13" t="s">
        <v>306</v>
      </c>
      <c r="B60" s="13" t="s">
        <v>307</v>
      </c>
      <c r="C60" s="3"/>
      <c r="D60" s="4">
        <v>6</v>
      </c>
      <c r="E60" s="4"/>
      <c r="F60" s="5" t="s">
        <v>200</v>
      </c>
      <c r="G60" s="4">
        <f t="shared" si="11"/>
        <v>18</v>
      </c>
      <c r="H60" s="4">
        <v>0</v>
      </c>
      <c r="I60" s="4">
        <v>0</v>
      </c>
      <c r="J60" s="4">
        <v>5</v>
      </c>
      <c r="K60" s="4">
        <v>2</v>
      </c>
      <c r="L60" s="4">
        <v>11</v>
      </c>
      <c r="M60" s="4">
        <f t="shared" si="7"/>
        <v>18</v>
      </c>
      <c r="N60" s="8">
        <f t="shared" si="12"/>
        <v>3.3333333333333335</v>
      </c>
      <c r="O60" s="8">
        <f t="shared" si="13"/>
        <v>0.8819171036881963</v>
      </c>
      <c r="P60" s="4">
        <v>0</v>
      </c>
      <c r="Q60" s="4">
        <v>0</v>
      </c>
    </row>
    <row r="61" spans="1:17" s="1" customFormat="1" ht="21.75">
      <c r="A61" s="13" t="s">
        <v>60</v>
      </c>
      <c r="B61" s="13" t="s">
        <v>61</v>
      </c>
      <c r="C61" s="3"/>
      <c r="D61" s="4">
        <v>6</v>
      </c>
      <c r="E61" s="4"/>
      <c r="F61" s="5" t="s">
        <v>200</v>
      </c>
      <c r="G61" s="4">
        <f t="shared" si="11"/>
        <v>18</v>
      </c>
      <c r="H61" s="4">
        <v>0</v>
      </c>
      <c r="I61" s="4">
        <v>0</v>
      </c>
      <c r="J61" s="4">
        <v>6</v>
      </c>
      <c r="K61" s="4">
        <v>1</v>
      </c>
      <c r="L61" s="4">
        <v>9</v>
      </c>
      <c r="M61" s="4">
        <f t="shared" si="7"/>
        <v>16</v>
      </c>
      <c r="N61" s="8">
        <f t="shared" si="12"/>
        <v>3.1875</v>
      </c>
      <c r="O61" s="8">
        <f t="shared" si="13"/>
        <v>0.9499177595981665</v>
      </c>
      <c r="P61" s="4">
        <v>0</v>
      </c>
      <c r="Q61" s="4">
        <v>2</v>
      </c>
    </row>
    <row r="62" spans="1:17" s="1" customFormat="1" ht="21.75">
      <c r="A62" s="13" t="s">
        <v>302</v>
      </c>
      <c r="B62" s="13" t="s">
        <v>303</v>
      </c>
      <c r="C62" s="3"/>
      <c r="D62" s="4">
        <v>6</v>
      </c>
      <c r="E62" s="4"/>
      <c r="F62" s="5" t="s">
        <v>200</v>
      </c>
      <c r="G62" s="4">
        <f t="shared" si="11"/>
        <v>286</v>
      </c>
      <c r="H62" s="4">
        <v>0</v>
      </c>
      <c r="I62" s="4">
        <v>9</v>
      </c>
      <c r="J62" s="4">
        <v>17</v>
      </c>
      <c r="K62" s="4">
        <v>98</v>
      </c>
      <c r="L62" s="4">
        <v>162</v>
      </c>
      <c r="M62" s="4">
        <f t="shared" si="7"/>
        <v>286</v>
      </c>
      <c r="N62" s="8">
        <f t="shared" si="12"/>
        <v>3.444055944055944</v>
      </c>
      <c r="O62" s="8">
        <f t="shared" si="13"/>
        <v>0.7446895798229194</v>
      </c>
      <c r="P62" s="4">
        <v>0</v>
      </c>
      <c r="Q62" s="4">
        <v>0</v>
      </c>
    </row>
    <row r="63" spans="1:17" s="1" customFormat="1" ht="21.75">
      <c r="A63" s="13" t="s">
        <v>75</v>
      </c>
      <c r="B63" s="13" t="s">
        <v>78</v>
      </c>
      <c r="C63" s="3"/>
      <c r="D63" s="4">
        <v>6</v>
      </c>
      <c r="E63" s="4"/>
      <c r="F63" s="5" t="s">
        <v>200</v>
      </c>
      <c r="G63" s="4">
        <f t="shared" si="11"/>
        <v>19</v>
      </c>
      <c r="H63" s="4">
        <v>1</v>
      </c>
      <c r="I63" s="4">
        <v>0</v>
      </c>
      <c r="J63" s="4">
        <v>0</v>
      </c>
      <c r="K63" s="4">
        <v>1</v>
      </c>
      <c r="L63" s="4">
        <v>17</v>
      </c>
      <c r="M63" s="4">
        <f t="shared" si="7"/>
        <v>19</v>
      </c>
      <c r="N63" s="8">
        <f t="shared" si="12"/>
        <v>3.736842105263158</v>
      </c>
      <c r="O63" s="8">
        <f t="shared" si="13"/>
        <v>0.9085619211385293</v>
      </c>
      <c r="P63" s="4">
        <v>0</v>
      </c>
      <c r="Q63" s="4">
        <v>0</v>
      </c>
    </row>
    <row r="64" spans="1:17" s="1" customFormat="1" ht="21.75">
      <c r="A64" s="13" t="s">
        <v>76</v>
      </c>
      <c r="B64" s="13" t="s">
        <v>79</v>
      </c>
      <c r="C64" s="3"/>
      <c r="D64" s="4">
        <v>6</v>
      </c>
      <c r="E64" s="4"/>
      <c r="F64" s="5" t="s">
        <v>200</v>
      </c>
      <c r="G64" s="4">
        <f t="shared" si="11"/>
        <v>18</v>
      </c>
      <c r="H64" s="4">
        <v>0</v>
      </c>
      <c r="I64" s="4">
        <v>0</v>
      </c>
      <c r="J64" s="4">
        <v>0</v>
      </c>
      <c r="K64" s="4">
        <v>0</v>
      </c>
      <c r="L64" s="4">
        <v>18</v>
      </c>
      <c r="M64" s="4">
        <f t="shared" si="7"/>
        <v>18</v>
      </c>
      <c r="N64" s="8">
        <f t="shared" si="12"/>
        <v>4</v>
      </c>
      <c r="O64" s="8">
        <f t="shared" si="13"/>
        <v>0</v>
      </c>
      <c r="P64" s="4">
        <v>0</v>
      </c>
      <c r="Q64" s="4">
        <v>0</v>
      </c>
    </row>
    <row r="65" spans="1:17" s="1" customFormat="1" ht="21.75">
      <c r="A65" s="13"/>
      <c r="B65" s="13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8"/>
      <c r="O65" s="8"/>
      <c r="P65" s="4"/>
      <c r="Q65" s="4"/>
    </row>
    <row r="66" spans="1:18" s="1" customFormat="1" ht="21.75">
      <c r="A66" s="6"/>
      <c r="B66" s="4" t="s">
        <v>34</v>
      </c>
      <c r="C66" s="5"/>
      <c r="D66" s="5"/>
      <c r="E66" s="5"/>
      <c r="F66" s="5"/>
      <c r="G66" s="6">
        <f>SUM(H66:L66,P66:Q66)</f>
        <v>5564</v>
      </c>
      <c r="H66" s="6">
        <f aca="true" t="shared" si="14" ref="H66:M66">SUM(H28:H65)</f>
        <v>66</v>
      </c>
      <c r="I66" s="6">
        <f t="shared" si="14"/>
        <v>626</v>
      </c>
      <c r="J66" s="6">
        <f t="shared" si="14"/>
        <v>1183</v>
      </c>
      <c r="K66" s="6">
        <f t="shared" si="14"/>
        <v>1569</v>
      </c>
      <c r="L66" s="6">
        <f t="shared" si="14"/>
        <v>2094</v>
      </c>
      <c r="M66" s="6">
        <f t="shared" si="14"/>
        <v>5538</v>
      </c>
      <c r="N66" s="28">
        <f>(1*I66+2*J66+3*K66+4*L66)/M66</f>
        <v>2.902672444925966</v>
      </c>
      <c r="O66" s="28">
        <f>SQRT((H66*0^2+I66*1^2+J66*2^2+K66*3^2+L66*4^2)/M66-N66^2)</f>
        <v>1.0684872211790266</v>
      </c>
      <c r="P66" s="6">
        <f>SUM(P28:P65)</f>
        <v>19</v>
      </c>
      <c r="Q66" s="6">
        <f>SUM(Q28:Q65)</f>
        <v>7</v>
      </c>
      <c r="R66" s="11"/>
    </row>
    <row r="67" spans="1:18" s="1" customFormat="1" ht="21.75">
      <c r="A67" s="6"/>
      <c r="B67" s="4" t="s">
        <v>35</v>
      </c>
      <c r="C67" s="5"/>
      <c r="D67" s="5"/>
      <c r="E67" s="5"/>
      <c r="F67" s="5"/>
      <c r="G67" s="3">
        <f aca="true" t="shared" si="15" ref="G67:M67">G66*100/$G$66</f>
        <v>100</v>
      </c>
      <c r="H67" s="3">
        <f t="shared" si="15"/>
        <v>1.1861969805895038</v>
      </c>
      <c r="I67" s="3">
        <f t="shared" si="15"/>
        <v>11.250898634076204</v>
      </c>
      <c r="J67" s="3">
        <f t="shared" si="15"/>
        <v>21.261682242990656</v>
      </c>
      <c r="K67" s="3">
        <f t="shared" si="15"/>
        <v>28.199137311286844</v>
      </c>
      <c r="L67" s="3">
        <f t="shared" si="15"/>
        <v>37.63479511143063</v>
      </c>
      <c r="M67" s="3">
        <f t="shared" si="15"/>
        <v>99.53271028037383</v>
      </c>
      <c r="N67" s="3"/>
      <c r="O67" s="3"/>
      <c r="P67" s="3">
        <f>P66*100/$G$66</f>
        <v>0.34148094895758446</v>
      </c>
      <c r="Q67" s="3">
        <f>Q66*100/$G$66</f>
        <v>0.12580877066858376</v>
      </c>
      <c r="R67" s="11"/>
    </row>
    <row r="68" spans="2:17" ht="23.25">
      <c r="B68" s="20" t="s">
        <v>323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2:17" ht="21.75">
      <c r="B69" s="17" t="s">
        <v>151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28.5" customHeight="1">
      <c r="A70" s="46" t="s">
        <v>0</v>
      </c>
      <c r="B70" s="46" t="s">
        <v>7</v>
      </c>
      <c r="C70" s="3" t="s">
        <v>8</v>
      </c>
      <c r="D70" s="4" t="s">
        <v>9</v>
      </c>
      <c r="E70" s="4" t="s">
        <v>11</v>
      </c>
      <c r="F70" s="5" t="s">
        <v>10</v>
      </c>
      <c r="G70" s="48" t="s">
        <v>28</v>
      </c>
      <c r="H70" s="49" t="s">
        <v>26</v>
      </c>
      <c r="I70" s="49"/>
      <c r="J70" s="49"/>
      <c r="K70" s="49"/>
      <c r="L70" s="49"/>
      <c r="M70" s="50" t="s">
        <v>29</v>
      </c>
      <c r="N70" s="51" t="s">
        <v>27</v>
      </c>
      <c r="O70" s="51" t="s">
        <v>32</v>
      </c>
      <c r="P70" s="50" t="s">
        <v>33</v>
      </c>
      <c r="Q70" s="50"/>
    </row>
    <row r="71" spans="1:17" ht="21.75">
      <c r="A71" s="47"/>
      <c r="B71" s="47"/>
      <c r="C71" s="3"/>
      <c r="D71" s="4"/>
      <c r="E71" s="4"/>
      <c r="F71" s="5"/>
      <c r="G71" s="48"/>
      <c r="H71" s="4">
        <v>0</v>
      </c>
      <c r="I71" s="4">
        <v>1</v>
      </c>
      <c r="J71" s="4">
        <v>2</v>
      </c>
      <c r="K71" s="4">
        <v>3</v>
      </c>
      <c r="L71" s="4">
        <v>4</v>
      </c>
      <c r="M71" s="50"/>
      <c r="N71" s="51"/>
      <c r="O71" s="51"/>
      <c r="P71" s="4" t="s">
        <v>30</v>
      </c>
      <c r="Q71" s="4" t="s">
        <v>31</v>
      </c>
    </row>
    <row r="72" spans="1:17" s="1" customFormat="1" ht="21.75">
      <c r="A72" s="13" t="s">
        <v>129</v>
      </c>
      <c r="B72" s="13" t="s">
        <v>90</v>
      </c>
      <c r="C72" s="3"/>
      <c r="D72" s="4">
        <v>1</v>
      </c>
      <c r="E72" s="4"/>
      <c r="F72" s="5" t="s">
        <v>12</v>
      </c>
      <c r="G72" s="4">
        <f t="shared" si="11"/>
        <v>88</v>
      </c>
      <c r="H72" s="4">
        <v>12</v>
      </c>
      <c r="I72" s="4">
        <v>21</v>
      </c>
      <c r="J72" s="4">
        <v>30</v>
      </c>
      <c r="K72" s="4">
        <v>19</v>
      </c>
      <c r="L72" s="4">
        <v>6</v>
      </c>
      <c r="M72" s="4">
        <f aca="true" t="shared" si="16" ref="M72:M83">SUM(H72:L72)</f>
        <v>88</v>
      </c>
      <c r="N72" s="8">
        <f aca="true" t="shared" si="17" ref="N72:N83">(1*I72+2*J72+3*K72+4*L72)/M72</f>
        <v>1.8409090909090908</v>
      </c>
      <c r="O72" s="8">
        <f aca="true" t="shared" si="18" ref="O72:O83">SQRT((H72*0^2+I72*1^2+J72*2^2+K72*3^2+L72*4^2)/M72-N72^2)</f>
        <v>1.116878397755056</v>
      </c>
      <c r="P72" s="4">
        <v>0</v>
      </c>
      <c r="Q72" s="4">
        <v>0</v>
      </c>
    </row>
    <row r="73" spans="1:17" s="1" customFormat="1" ht="21.75">
      <c r="A73" s="13" t="s">
        <v>97</v>
      </c>
      <c r="B73" s="13" t="s">
        <v>107</v>
      </c>
      <c r="C73" s="3"/>
      <c r="D73" s="4">
        <v>1</v>
      </c>
      <c r="E73" s="4"/>
      <c r="F73" s="5" t="s">
        <v>12</v>
      </c>
      <c r="G73" s="4">
        <f t="shared" si="11"/>
        <v>546</v>
      </c>
      <c r="H73" s="4">
        <v>30</v>
      </c>
      <c r="I73" s="4">
        <v>204</v>
      </c>
      <c r="J73" s="4">
        <v>165</v>
      </c>
      <c r="K73" s="4">
        <v>108</v>
      </c>
      <c r="L73" s="4">
        <v>38</v>
      </c>
      <c r="M73" s="4">
        <f t="shared" si="16"/>
        <v>545</v>
      </c>
      <c r="N73" s="8">
        <f t="shared" si="17"/>
        <v>1.853211009174312</v>
      </c>
      <c r="O73" s="8">
        <f t="shared" si="18"/>
        <v>1.0247012370441926</v>
      </c>
      <c r="P73" s="4">
        <v>1</v>
      </c>
      <c r="Q73" s="4">
        <v>0</v>
      </c>
    </row>
    <row r="74" spans="1:17" s="1" customFormat="1" ht="21.75">
      <c r="A74" s="13" t="s">
        <v>152</v>
      </c>
      <c r="B74" s="13" t="s">
        <v>189</v>
      </c>
      <c r="C74" s="3">
        <v>0.5</v>
      </c>
      <c r="D74" s="4">
        <v>2</v>
      </c>
      <c r="E74" s="4"/>
      <c r="F74" s="4" t="s">
        <v>12</v>
      </c>
      <c r="G74" s="4">
        <f aca="true" t="shared" si="19" ref="G74:G83">SUM(H74:L74,P74:Q74)</f>
        <v>497</v>
      </c>
      <c r="H74" s="4">
        <v>25</v>
      </c>
      <c r="I74" s="4">
        <v>81</v>
      </c>
      <c r="J74" s="4">
        <v>177</v>
      </c>
      <c r="K74" s="4">
        <v>160</v>
      </c>
      <c r="L74" s="4">
        <v>43</v>
      </c>
      <c r="M74" s="4">
        <f t="shared" si="16"/>
        <v>486</v>
      </c>
      <c r="N74" s="8">
        <f t="shared" si="17"/>
        <v>2.236625514403292</v>
      </c>
      <c r="O74" s="8">
        <f t="shared" si="18"/>
        <v>0.9997819369687239</v>
      </c>
      <c r="P74" s="4">
        <v>11</v>
      </c>
      <c r="Q74" s="4">
        <v>0</v>
      </c>
    </row>
    <row r="75" spans="1:17" s="1" customFormat="1" ht="21.75">
      <c r="A75" s="13" t="s">
        <v>162</v>
      </c>
      <c r="B75" s="13" t="s">
        <v>83</v>
      </c>
      <c r="C75" s="3">
        <v>1</v>
      </c>
      <c r="D75" s="4">
        <v>2</v>
      </c>
      <c r="E75" s="4"/>
      <c r="F75" s="4" t="s">
        <v>12</v>
      </c>
      <c r="G75" s="4">
        <f t="shared" si="19"/>
        <v>126</v>
      </c>
      <c r="H75" s="4">
        <v>7</v>
      </c>
      <c r="I75" s="4">
        <v>24</v>
      </c>
      <c r="J75" s="4">
        <v>44</v>
      </c>
      <c r="K75" s="4">
        <v>45</v>
      </c>
      <c r="L75" s="4">
        <v>6</v>
      </c>
      <c r="M75" s="4">
        <f t="shared" si="16"/>
        <v>126</v>
      </c>
      <c r="N75" s="8">
        <f t="shared" si="17"/>
        <v>2.1507936507936507</v>
      </c>
      <c r="O75" s="8">
        <f t="shared" si="18"/>
        <v>0.9682864943795214</v>
      </c>
      <c r="P75" s="4">
        <v>0</v>
      </c>
      <c r="Q75" s="4">
        <v>0</v>
      </c>
    </row>
    <row r="76" spans="1:17" s="1" customFormat="1" ht="21.75">
      <c r="A76" s="5" t="s">
        <v>54</v>
      </c>
      <c r="B76" s="5" t="s">
        <v>211</v>
      </c>
      <c r="C76" s="15"/>
      <c r="D76" s="5">
        <v>3</v>
      </c>
      <c r="E76" s="4"/>
      <c r="F76" s="5" t="s">
        <v>12</v>
      </c>
      <c r="G76" s="6">
        <f t="shared" si="19"/>
        <v>40</v>
      </c>
      <c r="H76" s="4">
        <v>0</v>
      </c>
      <c r="I76" s="4">
        <v>0</v>
      </c>
      <c r="J76" s="4">
        <v>0</v>
      </c>
      <c r="K76" s="4">
        <v>4</v>
      </c>
      <c r="L76" s="4">
        <v>36</v>
      </c>
      <c r="M76" s="4">
        <f t="shared" si="16"/>
        <v>40</v>
      </c>
      <c r="N76" s="8">
        <f t="shared" si="17"/>
        <v>3.9</v>
      </c>
      <c r="O76" s="8">
        <f t="shared" si="18"/>
        <v>0.3000000000000027</v>
      </c>
      <c r="P76" s="4">
        <v>0</v>
      </c>
      <c r="Q76" s="4">
        <v>0</v>
      </c>
    </row>
    <row r="77" spans="1:17" s="1" customFormat="1" ht="21.75">
      <c r="A77" s="5" t="s">
        <v>39</v>
      </c>
      <c r="B77" s="5" t="s">
        <v>1</v>
      </c>
      <c r="C77" s="15"/>
      <c r="D77" s="5">
        <v>3</v>
      </c>
      <c r="E77" s="4"/>
      <c r="F77" s="5" t="s">
        <v>12</v>
      </c>
      <c r="G77" s="6">
        <f t="shared" si="19"/>
        <v>455</v>
      </c>
      <c r="H77" s="4">
        <v>25</v>
      </c>
      <c r="I77" s="4">
        <v>148</v>
      </c>
      <c r="J77" s="4">
        <v>151</v>
      </c>
      <c r="K77" s="4">
        <v>104</v>
      </c>
      <c r="L77" s="4">
        <v>27</v>
      </c>
      <c r="M77" s="4">
        <f t="shared" si="16"/>
        <v>455</v>
      </c>
      <c r="N77" s="8">
        <f t="shared" si="17"/>
        <v>1.9120879120879122</v>
      </c>
      <c r="O77" s="8">
        <f t="shared" si="18"/>
        <v>1.0016289112180958</v>
      </c>
      <c r="P77" s="4">
        <v>0</v>
      </c>
      <c r="Q77" s="4">
        <v>0</v>
      </c>
    </row>
    <row r="78" spans="1:17" s="1" customFormat="1" ht="21.75">
      <c r="A78" s="13" t="s">
        <v>217</v>
      </c>
      <c r="B78" s="13" t="s">
        <v>189</v>
      </c>
      <c r="C78" s="3"/>
      <c r="D78" s="4">
        <v>4</v>
      </c>
      <c r="E78" s="4"/>
      <c r="F78" s="5" t="s">
        <v>12</v>
      </c>
      <c r="G78" s="4">
        <f t="shared" si="19"/>
        <v>274</v>
      </c>
      <c r="H78" s="4">
        <v>17</v>
      </c>
      <c r="I78" s="4">
        <v>67</v>
      </c>
      <c r="J78" s="4">
        <v>74</v>
      </c>
      <c r="K78" s="4">
        <v>83</v>
      </c>
      <c r="L78" s="4">
        <v>27</v>
      </c>
      <c r="M78" s="4">
        <f t="shared" si="16"/>
        <v>268</v>
      </c>
      <c r="N78" s="8">
        <f t="shared" si="17"/>
        <v>2.1343283582089554</v>
      </c>
      <c r="O78" s="8">
        <f t="shared" si="18"/>
        <v>1.0947026092179772</v>
      </c>
      <c r="P78" s="4">
        <v>6</v>
      </c>
      <c r="Q78" s="4">
        <v>0</v>
      </c>
    </row>
    <row r="79" spans="1:17" s="1" customFormat="1" ht="21.75">
      <c r="A79" s="13" t="s">
        <v>231</v>
      </c>
      <c r="B79" s="13" t="s">
        <v>63</v>
      </c>
      <c r="C79" s="3"/>
      <c r="D79" s="4">
        <v>4</v>
      </c>
      <c r="E79" s="4"/>
      <c r="F79" s="5" t="s">
        <v>12</v>
      </c>
      <c r="G79" s="4">
        <f t="shared" si="19"/>
        <v>65</v>
      </c>
      <c r="H79" s="4">
        <v>4</v>
      </c>
      <c r="I79" s="4">
        <v>9</v>
      </c>
      <c r="J79" s="4">
        <v>21</v>
      </c>
      <c r="K79" s="4">
        <v>15</v>
      </c>
      <c r="L79" s="4">
        <v>14</v>
      </c>
      <c r="M79" s="4">
        <f t="shared" si="16"/>
        <v>63</v>
      </c>
      <c r="N79" s="8">
        <f t="shared" si="17"/>
        <v>2.4126984126984126</v>
      </c>
      <c r="O79" s="8">
        <f t="shared" si="18"/>
        <v>1.1633956953529334</v>
      </c>
      <c r="P79" s="4">
        <v>2</v>
      </c>
      <c r="Q79" s="4">
        <v>0</v>
      </c>
    </row>
    <row r="80" spans="1:17" s="1" customFormat="1" ht="21.75">
      <c r="A80" s="13" t="s">
        <v>245</v>
      </c>
      <c r="B80" s="13" t="s">
        <v>254</v>
      </c>
      <c r="C80" s="3"/>
      <c r="D80" s="4">
        <v>5</v>
      </c>
      <c r="E80" s="4"/>
      <c r="F80" s="4" t="s">
        <v>12</v>
      </c>
      <c r="G80" s="4">
        <f t="shared" si="19"/>
        <v>258</v>
      </c>
      <c r="H80" s="4">
        <v>9</v>
      </c>
      <c r="I80" s="4">
        <v>49</v>
      </c>
      <c r="J80" s="4">
        <v>98</v>
      </c>
      <c r="K80" s="4">
        <v>77</v>
      </c>
      <c r="L80" s="4">
        <v>25</v>
      </c>
      <c r="M80" s="4">
        <f t="shared" si="16"/>
        <v>258</v>
      </c>
      <c r="N80" s="8">
        <f t="shared" si="17"/>
        <v>2.2325581395348837</v>
      </c>
      <c r="O80" s="8">
        <f t="shared" si="18"/>
        <v>0.9805205697511222</v>
      </c>
      <c r="P80" s="4">
        <v>0</v>
      </c>
      <c r="Q80" s="4">
        <v>0</v>
      </c>
    </row>
    <row r="81" spans="1:17" s="1" customFormat="1" ht="21.75">
      <c r="A81" s="13" t="s">
        <v>261</v>
      </c>
      <c r="B81" s="13" t="s">
        <v>262</v>
      </c>
      <c r="C81" s="3"/>
      <c r="D81" s="4">
        <v>5</v>
      </c>
      <c r="E81" s="4"/>
      <c r="F81" s="4" t="s">
        <v>12</v>
      </c>
      <c r="G81" s="4">
        <f t="shared" si="19"/>
        <v>78</v>
      </c>
      <c r="H81" s="4">
        <v>0</v>
      </c>
      <c r="I81" s="4">
        <v>16</v>
      </c>
      <c r="J81" s="4">
        <v>47</v>
      </c>
      <c r="K81" s="4">
        <v>7</v>
      </c>
      <c r="L81" s="4">
        <v>3</v>
      </c>
      <c r="M81" s="4">
        <f t="shared" si="16"/>
        <v>73</v>
      </c>
      <c r="N81" s="8">
        <f t="shared" si="17"/>
        <v>1.9589041095890412</v>
      </c>
      <c r="O81" s="8">
        <f t="shared" si="18"/>
        <v>0.6912041540571431</v>
      </c>
      <c r="P81" s="4">
        <v>5</v>
      </c>
      <c r="Q81" s="4">
        <v>0</v>
      </c>
    </row>
    <row r="82" spans="1:17" s="1" customFormat="1" ht="21.75">
      <c r="A82" s="13" t="s">
        <v>300</v>
      </c>
      <c r="B82" s="13" t="s">
        <v>320</v>
      </c>
      <c r="C82" s="3"/>
      <c r="D82" s="4">
        <v>6</v>
      </c>
      <c r="E82" s="4"/>
      <c r="F82" s="5" t="s">
        <v>12</v>
      </c>
      <c r="G82" s="4">
        <f t="shared" si="19"/>
        <v>112</v>
      </c>
      <c r="H82" s="4">
        <v>0</v>
      </c>
      <c r="I82" s="4">
        <v>0</v>
      </c>
      <c r="J82" s="4">
        <v>0</v>
      </c>
      <c r="K82" s="4">
        <v>1</v>
      </c>
      <c r="L82" s="4">
        <v>111</v>
      </c>
      <c r="M82" s="4">
        <f t="shared" si="16"/>
        <v>112</v>
      </c>
      <c r="N82" s="8">
        <f t="shared" si="17"/>
        <v>3.9910714285714284</v>
      </c>
      <c r="O82" s="8">
        <f t="shared" si="18"/>
        <v>0.09406833707904579</v>
      </c>
      <c r="P82" s="4">
        <v>0</v>
      </c>
      <c r="Q82" s="4">
        <v>0</v>
      </c>
    </row>
    <row r="83" spans="1:17" s="1" customFormat="1" ht="21.75">
      <c r="A83" s="13" t="s">
        <v>64</v>
      </c>
      <c r="B83" s="13" t="s">
        <v>1</v>
      </c>
      <c r="C83" s="3"/>
      <c r="D83" s="4">
        <v>6</v>
      </c>
      <c r="E83" s="4"/>
      <c r="F83" s="5" t="s">
        <v>12</v>
      </c>
      <c r="G83" s="4">
        <f t="shared" si="19"/>
        <v>286</v>
      </c>
      <c r="H83" s="4">
        <v>2</v>
      </c>
      <c r="I83" s="4">
        <v>52</v>
      </c>
      <c r="J83" s="4">
        <v>112</v>
      </c>
      <c r="K83" s="4">
        <v>87</v>
      </c>
      <c r="L83" s="4">
        <v>33</v>
      </c>
      <c r="M83" s="4">
        <f t="shared" si="16"/>
        <v>286</v>
      </c>
      <c r="N83" s="8">
        <f t="shared" si="17"/>
        <v>2.339160839160839</v>
      </c>
      <c r="O83" s="8">
        <f t="shared" si="18"/>
        <v>0.9276283742448755</v>
      </c>
      <c r="P83" s="4">
        <v>0</v>
      </c>
      <c r="Q83" s="4">
        <v>0</v>
      </c>
    </row>
    <row r="84" spans="1:17" s="1" customFormat="1" ht="21.75">
      <c r="A84" s="13"/>
      <c r="B84" s="13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8"/>
      <c r="O84" s="8"/>
      <c r="P84" s="4"/>
      <c r="Q84" s="4"/>
    </row>
    <row r="85" spans="1:18" s="1" customFormat="1" ht="21.75">
      <c r="A85" s="6"/>
      <c r="B85" s="4" t="s">
        <v>34</v>
      </c>
      <c r="C85" s="5"/>
      <c r="D85" s="5"/>
      <c r="E85" s="5"/>
      <c r="F85" s="5"/>
      <c r="G85" s="6">
        <f>SUM(H85:L85,P85:Q85)</f>
        <v>2825</v>
      </c>
      <c r="H85" s="6">
        <f aca="true" t="shared" si="20" ref="H85:M85">SUM(H72:H84)</f>
        <v>131</v>
      </c>
      <c r="I85" s="6">
        <f t="shared" si="20"/>
        <v>671</v>
      </c>
      <c r="J85" s="6">
        <f t="shared" si="20"/>
        <v>919</v>
      </c>
      <c r="K85" s="6">
        <f t="shared" si="20"/>
        <v>710</v>
      </c>
      <c r="L85" s="6">
        <f t="shared" si="20"/>
        <v>369</v>
      </c>
      <c r="M85" s="6">
        <f t="shared" si="20"/>
        <v>2800</v>
      </c>
      <c r="N85" s="28">
        <f>(1*I85+2*J85+3*K85+4*L85)/M85</f>
        <v>2.1839285714285714</v>
      </c>
      <c r="O85" s="28">
        <f>SQRT((H85*0^2+I85*1^2+J85*2^2+K85*3^2+L85*4^2)/M85-N85^2)</f>
        <v>1.083360641989658</v>
      </c>
      <c r="P85" s="6">
        <f>SUM(P72:P84)</f>
        <v>25</v>
      </c>
      <c r="Q85" s="6">
        <f>SUM(Q72:Q84)</f>
        <v>0</v>
      </c>
      <c r="R85" s="11"/>
    </row>
    <row r="86" spans="1:18" s="1" customFormat="1" ht="21.75">
      <c r="A86" s="6"/>
      <c r="B86" s="4" t="s">
        <v>35</v>
      </c>
      <c r="C86" s="5"/>
      <c r="D86" s="5"/>
      <c r="E86" s="5"/>
      <c r="F86" s="5"/>
      <c r="G86" s="3">
        <f aca="true" t="shared" si="21" ref="G86:M86">G85*100/$G$85</f>
        <v>100</v>
      </c>
      <c r="H86" s="3">
        <f t="shared" si="21"/>
        <v>4.6371681415929205</v>
      </c>
      <c r="I86" s="3">
        <f t="shared" si="21"/>
        <v>23.75221238938053</v>
      </c>
      <c r="J86" s="3">
        <f t="shared" si="21"/>
        <v>32.530973451327434</v>
      </c>
      <c r="K86" s="3">
        <f t="shared" si="21"/>
        <v>25.13274336283186</v>
      </c>
      <c r="L86" s="3">
        <f t="shared" si="21"/>
        <v>13.061946902654867</v>
      </c>
      <c r="M86" s="3">
        <f t="shared" si="21"/>
        <v>99.11504424778761</v>
      </c>
      <c r="N86" s="3"/>
      <c r="O86" s="3"/>
      <c r="P86" s="3">
        <f>P85*100/$G$85</f>
        <v>0.8849557522123894</v>
      </c>
      <c r="Q86" s="3">
        <f>Q85*100/$G$85</f>
        <v>0</v>
      </c>
      <c r="R86" s="11"/>
    </row>
    <row r="87" spans="1:18" s="1" customFormat="1" ht="21.75">
      <c r="A87" s="12"/>
      <c r="B87" s="11"/>
      <c r="C87" s="9"/>
      <c r="D87" s="9"/>
      <c r="E87" s="9"/>
      <c r="F87" s="9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1"/>
    </row>
    <row r="88" spans="1:18" s="1" customFormat="1" ht="21.75">
      <c r="A88" s="12"/>
      <c r="B88" s="11"/>
      <c r="C88" s="9"/>
      <c r="D88" s="9"/>
      <c r="E88" s="9"/>
      <c r="F88" s="9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1"/>
    </row>
    <row r="89" spans="1:18" s="1" customFormat="1" ht="21.75">
      <c r="A89" s="12"/>
      <c r="B89" s="11"/>
      <c r="C89" s="9"/>
      <c r="D89" s="9"/>
      <c r="E89" s="9"/>
      <c r="F89" s="9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1"/>
    </row>
    <row r="90" spans="2:17" ht="23.25">
      <c r="B90" s="20" t="s">
        <v>324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/>
    </row>
    <row r="91" spans="2:17" ht="21.75">
      <c r="B91" s="17" t="s">
        <v>151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/>
    </row>
    <row r="92" spans="1:17" ht="28.5" customHeight="1">
      <c r="A92" s="46" t="s">
        <v>0</v>
      </c>
      <c r="B92" s="46" t="s">
        <v>7</v>
      </c>
      <c r="C92" s="3" t="s">
        <v>8</v>
      </c>
      <c r="D92" s="4" t="s">
        <v>9</v>
      </c>
      <c r="E92" s="4" t="s">
        <v>11</v>
      </c>
      <c r="F92" s="5" t="s">
        <v>10</v>
      </c>
      <c r="G92" s="48" t="s">
        <v>28</v>
      </c>
      <c r="H92" s="49" t="s">
        <v>26</v>
      </c>
      <c r="I92" s="49"/>
      <c r="J92" s="49"/>
      <c r="K92" s="49"/>
      <c r="L92" s="49"/>
      <c r="M92" s="50" t="s">
        <v>29</v>
      </c>
      <c r="N92" s="51" t="s">
        <v>27</v>
      </c>
      <c r="O92" s="51" t="s">
        <v>32</v>
      </c>
      <c r="P92" s="50" t="s">
        <v>33</v>
      </c>
      <c r="Q92" s="50"/>
    </row>
    <row r="93" spans="1:17" ht="21.75">
      <c r="A93" s="47"/>
      <c r="B93" s="47"/>
      <c r="C93" s="3"/>
      <c r="D93" s="4"/>
      <c r="E93" s="4"/>
      <c r="F93" s="5"/>
      <c r="G93" s="48"/>
      <c r="H93" s="4">
        <v>0</v>
      </c>
      <c r="I93" s="4">
        <v>1</v>
      </c>
      <c r="J93" s="4">
        <v>2</v>
      </c>
      <c r="K93" s="4">
        <v>3</v>
      </c>
      <c r="L93" s="4">
        <v>4</v>
      </c>
      <c r="M93" s="50"/>
      <c r="N93" s="51"/>
      <c r="O93" s="51"/>
      <c r="P93" s="4" t="s">
        <v>30</v>
      </c>
      <c r="Q93" s="4" t="s">
        <v>31</v>
      </c>
    </row>
    <row r="94" spans="1:17" s="1" customFormat="1" ht="21.75">
      <c r="A94" s="13" t="s">
        <v>102</v>
      </c>
      <c r="B94" s="13" t="s">
        <v>111</v>
      </c>
      <c r="C94" s="3"/>
      <c r="D94" s="4">
        <v>1</v>
      </c>
      <c r="E94" s="4"/>
      <c r="F94" s="5" t="s">
        <v>14</v>
      </c>
      <c r="G94" s="4">
        <f aca="true" t="shared" si="22" ref="G94:G106">SUM(H94:L94,P94:Q94)</f>
        <v>558</v>
      </c>
      <c r="H94" s="4">
        <v>12</v>
      </c>
      <c r="I94" s="4">
        <v>3</v>
      </c>
      <c r="J94" s="4">
        <v>262</v>
      </c>
      <c r="K94" s="4">
        <v>177</v>
      </c>
      <c r="L94" s="4">
        <v>104</v>
      </c>
      <c r="M94" s="4">
        <f aca="true" t="shared" si="23" ref="M94:M106">SUM(H94:L94)</f>
        <v>558</v>
      </c>
      <c r="N94" s="8">
        <f aca="true" t="shared" si="24" ref="N94:N106">(1*I94+2*J94+3*K94+4*L94)/M94</f>
        <v>2.6415770609319</v>
      </c>
      <c r="O94" s="8">
        <f aca="true" t="shared" si="25" ref="O94:O106">SQRT((H94*0^2+I94*1^2+J94*2^2+K94*3^2+L94*4^2)/M94-N94^2)</f>
        <v>0.8616848256092643</v>
      </c>
      <c r="P94" s="4">
        <v>0</v>
      </c>
      <c r="Q94" s="4">
        <v>0</v>
      </c>
    </row>
    <row r="95" spans="1:17" s="1" customFormat="1" ht="21.75">
      <c r="A95" s="13" t="s">
        <v>103</v>
      </c>
      <c r="B95" s="13" t="s">
        <v>112</v>
      </c>
      <c r="C95" s="3"/>
      <c r="D95" s="4">
        <v>1</v>
      </c>
      <c r="E95" s="4"/>
      <c r="F95" s="5" t="s">
        <v>14</v>
      </c>
      <c r="G95" s="4">
        <f t="shared" si="22"/>
        <v>546</v>
      </c>
      <c r="H95" s="4">
        <v>0</v>
      </c>
      <c r="I95" s="4">
        <v>5</v>
      </c>
      <c r="J95" s="4">
        <v>26</v>
      </c>
      <c r="K95" s="4">
        <v>215</v>
      </c>
      <c r="L95" s="4">
        <v>300</v>
      </c>
      <c r="M95" s="4">
        <f t="shared" si="23"/>
        <v>546</v>
      </c>
      <c r="N95" s="8">
        <f t="shared" si="24"/>
        <v>3.4835164835164836</v>
      </c>
      <c r="O95" s="8">
        <f t="shared" si="25"/>
        <v>0.632385518388497</v>
      </c>
      <c r="P95" s="4">
        <v>0</v>
      </c>
      <c r="Q95" s="4">
        <v>0</v>
      </c>
    </row>
    <row r="96" spans="1:17" s="1" customFormat="1" ht="21.75">
      <c r="A96" s="13" t="s">
        <v>157</v>
      </c>
      <c r="B96" s="13" t="s">
        <v>192</v>
      </c>
      <c r="C96" s="3">
        <v>1</v>
      </c>
      <c r="D96" s="4">
        <v>2</v>
      </c>
      <c r="E96" s="4"/>
      <c r="F96" s="4" t="s">
        <v>14</v>
      </c>
      <c r="G96" s="4">
        <f t="shared" si="22"/>
        <v>490</v>
      </c>
      <c r="H96" s="4">
        <v>0</v>
      </c>
      <c r="I96" s="4">
        <v>65</v>
      </c>
      <c r="J96" s="4">
        <v>92</v>
      </c>
      <c r="K96" s="4">
        <v>140</v>
      </c>
      <c r="L96" s="4">
        <v>189</v>
      </c>
      <c r="M96" s="4">
        <f t="shared" si="23"/>
        <v>486</v>
      </c>
      <c r="N96" s="8">
        <f t="shared" si="24"/>
        <v>2.932098765432099</v>
      </c>
      <c r="O96" s="8">
        <f t="shared" si="25"/>
        <v>1.0528808795984423</v>
      </c>
      <c r="P96" s="4">
        <v>4</v>
      </c>
      <c r="Q96" s="4">
        <v>0</v>
      </c>
    </row>
    <row r="97" spans="1:17" s="1" customFormat="1" ht="21.75">
      <c r="A97" s="13" t="s">
        <v>158</v>
      </c>
      <c r="B97" s="13" t="s">
        <v>193</v>
      </c>
      <c r="C97" s="3">
        <v>1</v>
      </c>
      <c r="D97" s="4">
        <v>2</v>
      </c>
      <c r="E97" s="4"/>
      <c r="F97" s="4" t="s">
        <v>14</v>
      </c>
      <c r="G97" s="4">
        <f t="shared" si="22"/>
        <v>490</v>
      </c>
      <c r="H97" s="4">
        <v>1</v>
      </c>
      <c r="I97" s="4">
        <v>0</v>
      </c>
      <c r="J97" s="4">
        <v>11</v>
      </c>
      <c r="K97" s="4">
        <v>183</v>
      </c>
      <c r="L97" s="4">
        <v>293</v>
      </c>
      <c r="M97" s="4">
        <f t="shared" si="23"/>
        <v>488</v>
      </c>
      <c r="N97" s="8">
        <f t="shared" si="24"/>
        <v>3.57172131147541</v>
      </c>
      <c r="O97" s="8">
        <f t="shared" si="25"/>
        <v>0.5608281239629358</v>
      </c>
      <c r="P97" s="4">
        <v>2</v>
      </c>
      <c r="Q97" s="4">
        <v>0</v>
      </c>
    </row>
    <row r="98" spans="1:17" s="1" customFormat="1" ht="21.75">
      <c r="A98" s="5" t="s">
        <v>43</v>
      </c>
      <c r="B98" s="5" t="s">
        <v>4</v>
      </c>
      <c r="C98" s="15"/>
      <c r="D98" s="5">
        <v>3</v>
      </c>
      <c r="E98" s="4"/>
      <c r="F98" s="5" t="s">
        <v>14</v>
      </c>
      <c r="G98" s="6">
        <f t="shared" si="22"/>
        <v>455</v>
      </c>
      <c r="H98" s="4">
        <v>2</v>
      </c>
      <c r="I98" s="4">
        <v>14</v>
      </c>
      <c r="J98" s="4">
        <v>119</v>
      </c>
      <c r="K98" s="4">
        <v>156</v>
      </c>
      <c r="L98" s="4">
        <v>164</v>
      </c>
      <c r="M98" s="4">
        <f t="shared" si="23"/>
        <v>455</v>
      </c>
      <c r="N98" s="8">
        <f t="shared" si="24"/>
        <v>3.024175824175824</v>
      </c>
      <c r="O98" s="8">
        <f t="shared" si="25"/>
        <v>0.8854552016566424</v>
      </c>
      <c r="P98" s="4">
        <v>0</v>
      </c>
      <c r="Q98" s="4">
        <v>0</v>
      </c>
    </row>
    <row r="99" spans="1:17" s="1" customFormat="1" ht="21.75">
      <c r="A99" s="5" t="s">
        <v>44</v>
      </c>
      <c r="B99" s="5" t="s">
        <v>5</v>
      </c>
      <c r="C99" s="15"/>
      <c r="D99" s="5">
        <v>3</v>
      </c>
      <c r="E99" s="4"/>
      <c r="F99" s="5" t="s">
        <v>14</v>
      </c>
      <c r="G99" s="6">
        <f t="shared" si="22"/>
        <v>455</v>
      </c>
      <c r="H99" s="4">
        <v>3</v>
      </c>
      <c r="I99" s="4">
        <v>25</v>
      </c>
      <c r="J99" s="4">
        <v>169</v>
      </c>
      <c r="K99" s="4">
        <v>98</v>
      </c>
      <c r="L99" s="4">
        <v>160</v>
      </c>
      <c r="M99" s="4">
        <f t="shared" si="23"/>
        <v>455</v>
      </c>
      <c r="N99" s="8">
        <f t="shared" si="24"/>
        <v>2.8505494505494506</v>
      </c>
      <c r="O99" s="8">
        <f t="shared" si="25"/>
        <v>0.9898799601298789</v>
      </c>
      <c r="P99" s="4">
        <v>0</v>
      </c>
      <c r="Q99" s="4">
        <v>0</v>
      </c>
    </row>
    <row r="100" spans="1:17" s="1" customFormat="1" ht="21.75">
      <c r="A100" s="5" t="s">
        <v>40</v>
      </c>
      <c r="B100" s="5" t="s">
        <v>50</v>
      </c>
      <c r="C100" s="15"/>
      <c r="D100" s="5">
        <v>3</v>
      </c>
      <c r="E100" s="14"/>
      <c r="F100" s="5" t="s">
        <v>14</v>
      </c>
      <c r="G100" s="6">
        <f t="shared" si="22"/>
        <v>455</v>
      </c>
      <c r="H100" s="4">
        <v>2</v>
      </c>
      <c r="I100" s="4">
        <v>22</v>
      </c>
      <c r="J100" s="4">
        <v>106</v>
      </c>
      <c r="K100" s="4">
        <v>123</v>
      </c>
      <c r="L100" s="4">
        <v>202</v>
      </c>
      <c r="M100" s="4">
        <f t="shared" si="23"/>
        <v>455</v>
      </c>
      <c r="N100" s="8">
        <f t="shared" si="24"/>
        <v>3.101098901098901</v>
      </c>
      <c r="O100" s="8">
        <f t="shared" si="25"/>
        <v>0.9485088940472327</v>
      </c>
      <c r="P100" s="4">
        <v>0</v>
      </c>
      <c r="Q100" s="4">
        <v>0</v>
      </c>
    </row>
    <row r="101" spans="1:17" s="1" customFormat="1" ht="21.75">
      <c r="A101" s="13" t="s">
        <v>223</v>
      </c>
      <c r="B101" s="13" t="s">
        <v>192</v>
      </c>
      <c r="C101" s="3"/>
      <c r="D101" s="4">
        <v>4</v>
      </c>
      <c r="E101" s="4"/>
      <c r="F101" s="5" t="s">
        <v>14</v>
      </c>
      <c r="G101" s="4">
        <f t="shared" si="22"/>
        <v>274</v>
      </c>
      <c r="H101" s="4">
        <v>5</v>
      </c>
      <c r="I101" s="4">
        <v>36</v>
      </c>
      <c r="J101" s="4">
        <v>156</v>
      </c>
      <c r="K101" s="4">
        <v>67</v>
      </c>
      <c r="L101" s="4">
        <v>4</v>
      </c>
      <c r="M101" s="4">
        <f t="shared" si="23"/>
        <v>268</v>
      </c>
      <c r="N101" s="8">
        <f t="shared" si="24"/>
        <v>2.1082089552238807</v>
      </c>
      <c r="O101" s="8">
        <f t="shared" si="25"/>
        <v>0.7120024848462719</v>
      </c>
      <c r="P101" s="4">
        <v>6</v>
      </c>
      <c r="Q101" s="4">
        <v>0</v>
      </c>
    </row>
    <row r="102" spans="1:17" s="1" customFormat="1" ht="21.75">
      <c r="A102" s="13" t="s">
        <v>224</v>
      </c>
      <c r="B102" s="13" t="s">
        <v>193</v>
      </c>
      <c r="C102" s="3"/>
      <c r="D102" s="4">
        <v>4</v>
      </c>
      <c r="E102" s="4"/>
      <c r="F102" s="5" t="s">
        <v>14</v>
      </c>
      <c r="G102" s="4">
        <f t="shared" si="22"/>
        <v>273</v>
      </c>
      <c r="H102" s="4">
        <v>0</v>
      </c>
      <c r="I102" s="4">
        <v>2</v>
      </c>
      <c r="J102" s="4">
        <v>4</v>
      </c>
      <c r="K102" s="4">
        <v>21</v>
      </c>
      <c r="L102" s="4">
        <v>246</v>
      </c>
      <c r="M102" s="4">
        <f t="shared" si="23"/>
        <v>273</v>
      </c>
      <c r="N102" s="8">
        <f t="shared" si="24"/>
        <v>3.871794871794872</v>
      </c>
      <c r="O102" s="8">
        <f t="shared" si="25"/>
        <v>0.43014956302094304</v>
      </c>
      <c r="P102" s="4">
        <v>0</v>
      </c>
      <c r="Q102" s="4">
        <v>0</v>
      </c>
    </row>
    <row r="103" spans="1:17" s="1" customFormat="1" ht="21.75">
      <c r="A103" s="13" t="s">
        <v>249</v>
      </c>
      <c r="B103" s="13" t="s">
        <v>257</v>
      </c>
      <c r="C103" s="3"/>
      <c r="D103" s="4">
        <v>5</v>
      </c>
      <c r="E103" s="4"/>
      <c r="F103" s="4" t="s">
        <v>14</v>
      </c>
      <c r="G103" s="4">
        <f t="shared" si="22"/>
        <v>258</v>
      </c>
      <c r="H103" s="4">
        <v>4</v>
      </c>
      <c r="I103" s="4">
        <v>11</v>
      </c>
      <c r="J103" s="4">
        <v>173</v>
      </c>
      <c r="K103" s="4">
        <v>68</v>
      </c>
      <c r="L103" s="4">
        <v>2</v>
      </c>
      <c r="M103" s="4">
        <f t="shared" si="23"/>
        <v>258</v>
      </c>
      <c r="N103" s="8">
        <f t="shared" si="24"/>
        <v>2.205426356589147</v>
      </c>
      <c r="O103" s="8">
        <f t="shared" si="25"/>
        <v>0.5975155380574297</v>
      </c>
      <c r="P103" s="4">
        <v>0</v>
      </c>
      <c r="Q103" s="4">
        <v>0</v>
      </c>
    </row>
    <row r="104" spans="1:17" s="1" customFormat="1" ht="21.75">
      <c r="A104" s="13" t="s">
        <v>250</v>
      </c>
      <c r="B104" s="13" t="s">
        <v>258</v>
      </c>
      <c r="C104" s="3"/>
      <c r="D104" s="4">
        <v>5</v>
      </c>
      <c r="E104" s="4"/>
      <c r="F104" s="4" t="s">
        <v>14</v>
      </c>
      <c r="G104" s="4">
        <f t="shared" si="22"/>
        <v>258</v>
      </c>
      <c r="H104" s="4">
        <v>0</v>
      </c>
      <c r="I104" s="4">
        <v>5</v>
      </c>
      <c r="J104" s="4">
        <v>46</v>
      </c>
      <c r="K104" s="4">
        <v>72</v>
      </c>
      <c r="L104" s="4">
        <v>135</v>
      </c>
      <c r="M104" s="4">
        <f t="shared" si="23"/>
        <v>258</v>
      </c>
      <c r="N104" s="8">
        <f t="shared" si="24"/>
        <v>3.306201550387597</v>
      </c>
      <c r="O104" s="8">
        <f t="shared" si="25"/>
        <v>0.8278347528233465</v>
      </c>
      <c r="P104" s="4">
        <v>0</v>
      </c>
      <c r="Q104" s="4">
        <v>0</v>
      </c>
    </row>
    <row r="105" spans="1:17" s="1" customFormat="1" ht="21.75">
      <c r="A105" s="13" t="s">
        <v>44</v>
      </c>
      <c r="B105" s="13" t="s">
        <v>5</v>
      </c>
      <c r="C105" s="3"/>
      <c r="D105" s="4">
        <v>6</v>
      </c>
      <c r="E105" s="4"/>
      <c r="F105" s="5" t="s">
        <v>14</v>
      </c>
      <c r="G105" s="4">
        <f t="shared" si="22"/>
        <v>286</v>
      </c>
      <c r="H105" s="4">
        <v>0</v>
      </c>
      <c r="I105" s="4">
        <v>4</v>
      </c>
      <c r="J105" s="4">
        <v>15</v>
      </c>
      <c r="K105" s="4">
        <v>88</v>
      </c>
      <c r="L105" s="4">
        <v>179</v>
      </c>
      <c r="M105" s="4">
        <f t="shared" si="23"/>
        <v>286</v>
      </c>
      <c r="N105" s="8">
        <f t="shared" si="24"/>
        <v>3.5454545454545454</v>
      </c>
      <c r="O105" s="8">
        <f t="shared" si="25"/>
        <v>0.6608669102842936</v>
      </c>
      <c r="P105" s="4">
        <v>0</v>
      </c>
      <c r="Q105" s="4">
        <v>0</v>
      </c>
    </row>
    <row r="106" spans="1:17" s="1" customFormat="1" ht="21.75">
      <c r="A106" s="13" t="s">
        <v>66</v>
      </c>
      <c r="B106" s="13" t="s">
        <v>296</v>
      </c>
      <c r="C106" s="3"/>
      <c r="D106" s="4">
        <v>6</v>
      </c>
      <c r="E106" s="4"/>
      <c r="F106" s="5" t="s">
        <v>14</v>
      </c>
      <c r="G106" s="4">
        <f t="shared" si="22"/>
        <v>286</v>
      </c>
      <c r="H106" s="4">
        <v>0</v>
      </c>
      <c r="I106" s="4">
        <v>9</v>
      </c>
      <c r="J106" s="4">
        <v>51</v>
      </c>
      <c r="K106" s="4">
        <v>183</v>
      </c>
      <c r="L106" s="4">
        <v>43</v>
      </c>
      <c r="M106" s="4">
        <f t="shared" si="23"/>
        <v>286</v>
      </c>
      <c r="N106" s="8">
        <f t="shared" si="24"/>
        <v>2.909090909090909</v>
      </c>
      <c r="O106" s="8">
        <f t="shared" si="25"/>
        <v>0.6680426571226842</v>
      </c>
      <c r="P106" s="4">
        <v>0</v>
      </c>
      <c r="Q106" s="4">
        <v>0</v>
      </c>
    </row>
    <row r="107" spans="1:17" s="1" customFormat="1" ht="21.75">
      <c r="A107" s="13"/>
      <c r="B107" s="13"/>
      <c r="C107" s="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8"/>
      <c r="O107" s="8"/>
      <c r="P107" s="4"/>
      <c r="Q107" s="4"/>
    </row>
    <row r="108" spans="1:18" s="1" customFormat="1" ht="21.75">
      <c r="A108" s="6"/>
      <c r="B108" s="4" t="s">
        <v>34</v>
      </c>
      <c r="C108" s="5"/>
      <c r="D108" s="5"/>
      <c r="E108" s="5"/>
      <c r="F108" s="5"/>
      <c r="G108" s="6">
        <f>SUM(H108:L108,P108:Q108)</f>
        <v>5084</v>
      </c>
      <c r="H108" s="6">
        <f aca="true" t="shared" si="26" ref="H108:M108">SUM(H94:H107)</f>
        <v>29</v>
      </c>
      <c r="I108" s="6">
        <f t="shared" si="26"/>
        <v>201</v>
      </c>
      <c r="J108" s="6">
        <f t="shared" si="26"/>
        <v>1230</v>
      </c>
      <c r="K108" s="6">
        <f t="shared" si="26"/>
        <v>1591</v>
      </c>
      <c r="L108" s="6">
        <f t="shared" si="26"/>
        <v>2021</v>
      </c>
      <c r="M108" s="6">
        <f t="shared" si="26"/>
        <v>5072</v>
      </c>
      <c r="N108" s="28">
        <f>(1*I108+2*J108+3*K108+4*L108)/M108</f>
        <v>3.059542586750789</v>
      </c>
      <c r="O108" s="28">
        <f>SQRT((H108*0^2+I108*1^2+J108*2^2+K108*3^2+L108*4^2)/M108-N108^2)</f>
        <v>0.9205438895581087</v>
      </c>
      <c r="P108" s="6">
        <f>SUM(P94:P107)</f>
        <v>12</v>
      </c>
      <c r="Q108" s="6">
        <f>SUM(Q94:Q107)</f>
        <v>0</v>
      </c>
      <c r="R108" s="11"/>
    </row>
    <row r="109" spans="1:18" s="1" customFormat="1" ht="21.75">
      <c r="A109" s="6"/>
      <c r="B109" s="4" t="s">
        <v>35</v>
      </c>
      <c r="C109" s="5"/>
      <c r="D109" s="5"/>
      <c r="E109" s="5"/>
      <c r="F109" s="5"/>
      <c r="G109" s="3">
        <f aca="true" t="shared" si="27" ref="G109:M109">G108*100/$G$108</f>
        <v>100</v>
      </c>
      <c r="H109" s="3">
        <f t="shared" si="27"/>
        <v>0.5704169944925256</v>
      </c>
      <c r="I109" s="3">
        <f t="shared" si="27"/>
        <v>3.953579858379229</v>
      </c>
      <c r="J109" s="3">
        <f t="shared" si="27"/>
        <v>24.193548387096776</v>
      </c>
      <c r="K109" s="3">
        <f t="shared" si="27"/>
        <v>31.294256490952005</v>
      </c>
      <c r="L109" s="3">
        <f t="shared" si="27"/>
        <v>39.75216365066876</v>
      </c>
      <c r="M109" s="3">
        <f t="shared" si="27"/>
        <v>99.7639653815893</v>
      </c>
      <c r="N109" s="3"/>
      <c r="O109" s="3"/>
      <c r="P109" s="3">
        <f>P108*100/$G$108</f>
        <v>0.23603461841070023</v>
      </c>
      <c r="Q109" s="3">
        <f>Q108*100/$G$108</f>
        <v>0</v>
      </c>
      <c r="R109" s="11"/>
    </row>
    <row r="110" spans="1:18" s="1" customFormat="1" ht="21.75">
      <c r="A110" s="12"/>
      <c r="B110" s="11"/>
      <c r="C110" s="9"/>
      <c r="D110" s="9"/>
      <c r="E110" s="9"/>
      <c r="F110" s="9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1"/>
    </row>
    <row r="111" spans="1:18" s="1" customFormat="1" ht="21.75">
      <c r="A111" s="12"/>
      <c r="B111" s="11"/>
      <c r="C111" s="9"/>
      <c r="D111" s="9"/>
      <c r="E111" s="9"/>
      <c r="F111" s="9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/>
    </row>
    <row r="112" spans="1:18" s="1" customFormat="1" ht="21.75">
      <c r="A112" s="12"/>
      <c r="B112" s="11"/>
      <c r="C112" s="9"/>
      <c r="D112" s="9"/>
      <c r="E112" s="9"/>
      <c r="F112" s="9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1"/>
    </row>
    <row r="113" spans="1:18" s="1" customFormat="1" ht="21.75">
      <c r="A113" s="12"/>
      <c r="B113" s="11"/>
      <c r="C113" s="9"/>
      <c r="D113" s="9"/>
      <c r="E113" s="9"/>
      <c r="F113" s="9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1"/>
    </row>
    <row r="114" spans="2:17" ht="23.25">
      <c r="B114" s="20" t="s">
        <v>325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2:17" ht="21.75">
      <c r="B115" s="17" t="s">
        <v>151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28.5" customHeight="1">
      <c r="A116" s="46" t="s">
        <v>0</v>
      </c>
      <c r="B116" s="46" t="s">
        <v>7</v>
      </c>
      <c r="C116" s="3" t="s">
        <v>8</v>
      </c>
      <c r="D116" s="4" t="s">
        <v>9</v>
      </c>
      <c r="E116" s="4" t="s">
        <v>11</v>
      </c>
      <c r="F116" s="5" t="s">
        <v>10</v>
      </c>
      <c r="G116" s="48" t="s">
        <v>28</v>
      </c>
      <c r="H116" s="49" t="s">
        <v>26</v>
      </c>
      <c r="I116" s="49"/>
      <c r="J116" s="49"/>
      <c r="K116" s="49"/>
      <c r="L116" s="49"/>
      <c r="M116" s="50" t="s">
        <v>29</v>
      </c>
      <c r="N116" s="51" t="s">
        <v>27</v>
      </c>
      <c r="O116" s="51" t="s">
        <v>32</v>
      </c>
      <c r="P116" s="50" t="s">
        <v>33</v>
      </c>
      <c r="Q116" s="50"/>
    </row>
    <row r="117" spans="1:17" ht="21.75">
      <c r="A117" s="47"/>
      <c r="B117" s="47"/>
      <c r="C117" s="3"/>
      <c r="D117" s="4"/>
      <c r="E117" s="4"/>
      <c r="F117" s="5"/>
      <c r="G117" s="48"/>
      <c r="H117" s="4">
        <v>0</v>
      </c>
      <c r="I117" s="4">
        <v>1</v>
      </c>
      <c r="J117" s="4">
        <v>2</v>
      </c>
      <c r="K117" s="4">
        <v>3</v>
      </c>
      <c r="L117" s="4">
        <v>4</v>
      </c>
      <c r="M117" s="50"/>
      <c r="N117" s="51"/>
      <c r="O117" s="51"/>
      <c r="P117" s="4" t="s">
        <v>30</v>
      </c>
      <c r="Q117" s="4" t="s">
        <v>31</v>
      </c>
    </row>
    <row r="118" spans="1:17" s="1" customFormat="1" ht="21.75">
      <c r="A118" s="13" t="s">
        <v>99</v>
      </c>
      <c r="B118" s="13" t="s">
        <v>89</v>
      </c>
      <c r="C118" s="3"/>
      <c r="D118" s="4">
        <v>1</v>
      </c>
      <c r="E118" s="4"/>
      <c r="F118" s="5" t="s">
        <v>16</v>
      </c>
      <c r="G118" s="4">
        <f>SUM(H118:L118,P118:Q118)</f>
        <v>553</v>
      </c>
      <c r="H118" s="4">
        <v>20</v>
      </c>
      <c r="I118" s="4">
        <v>149</v>
      </c>
      <c r="J118" s="4">
        <v>199</v>
      </c>
      <c r="K118" s="4">
        <v>125</v>
      </c>
      <c r="L118" s="4">
        <v>53</v>
      </c>
      <c r="M118" s="4">
        <f>SUM(H118:L118)</f>
        <v>546</v>
      </c>
      <c r="N118" s="8">
        <f>(1*I118+2*J118+3*K118+4*L118)/M118</f>
        <v>2.076923076923077</v>
      </c>
      <c r="O118" s="8">
        <f>SQRT((H118*0^2+I118*1^2+J118*2^2+K118*3^2+L118*4^2)/M118-N118^2)</f>
        <v>1.0152403049853378</v>
      </c>
      <c r="P118" s="4">
        <v>7</v>
      </c>
      <c r="Q118" s="4">
        <v>0</v>
      </c>
    </row>
    <row r="119" spans="1:17" s="1" customFormat="1" ht="21.75">
      <c r="A119" s="13" t="s">
        <v>154</v>
      </c>
      <c r="B119" s="13" t="s">
        <v>197</v>
      </c>
      <c r="C119" s="3">
        <v>1</v>
      </c>
      <c r="D119" s="4">
        <v>2</v>
      </c>
      <c r="E119" s="4"/>
      <c r="F119" s="4" t="s">
        <v>16</v>
      </c>
      <c r="G119" s="4">
        <f aca="true" t="shared" si="28" ref="G119:G132">SUM(H119:L119,P119:Q119)</f>
        <v>488</v>
      </c>
      <c r="H119" s="4">
        <v>0</v>
      </c>
      <c r="I119" s="4">
        <v>153</v>
      </c>
      <c r="J119" s="4">
        <v>260</v>
      </c>
      <c r="K119" s="4">
        <v>72</v>
      </c>
      <c r="L119" s="4">
        <v>1</v>
      </c>
      <c r="M119" s="4">
        <f aca="true" t="shared" si="29" ref="M119:M125">SUM(H119:L119)</f>
        <v>486</v>
      </c>
      <c r="N119" s="8">
        <f aca="true" t="shared" si="30" ref="N119:N125">(1*I119+2*J119+3*K119+4*L119)/M119</f>
        <v>1.837448559670782</v>
      </c>
      <c r="O119" s="8">
        <f aca="true" t="shared" si="31" ref="O119:O125">SQRT((H119*0^2+I119*1^2+J119*2^2+K119*3^2+L119*4^2)/M119-N119^2)</f>
        <v>0.6669111221780281</v>
      </c>
      <c r="P119" s="4">
        <v>2</v>
      </c>
      <c r="Q119" s="4">
        <v>0</v>
      </c>
    </row>
    <row r="120" spans="1:17" s="1" customFormat="1" ht="21.75">
      <c r="A120" s="13" t="s">
        <v>164</v>
      </c>
      <c r="B120" s="13" t="s">
        <v>165</v>
      </c>
      <c r="C120" s="3">
        <v>1.5</v>
      </c>
      <c r="D120" s="4">
        <v>2</v>
      </c>
      <c r="E120" s="4"/>
      <c r="F120" s="4" t="s">
        <v>16</v>
      </c>
      <c r="G120" s="4">
        <f t="shared" si="28"/>
        <v>208</v>
      </c>
      <c r="H120" s="4">
        <v>15</v>
      </c>
      <c r="I120" s="4">
        <v>80</v>
      </c>
      <c r="J120" s="4">
        <v>67</v>
      </c>
      <c r="K120" s="4">
        <v>42</v>
      </c>
      <c r="L120" s="4">
        <v>4</v>
      </c>
      <c r="M120" s="4">
        <f t="shared" si="29"/>
        <v>208</v>
      </c>
      <c r="N120" s="8">
        <f t="shared" si="30"/>
        <v>1.7115384615384615</v>
      </c>
      <c r="O120" s="8">
        <f t="shared" si="31"/>
        <v>0.9320477550809719</v>
      </c>
      <c r="P120" s="4">
        <v>0</v>
      </c>
      <c r="Q120" s="4">
        <v>0</v>
      </c>
    </row>
    <row r="121" spans="1:17" s="1" customFormat="1" ht="21.75">
      <c r="A121" s="5" t="s">
        <v>55</v>
      </c>
      <c r="B121" s="5" t="s">
        <v>56</v>
      </c>
      <c r="C121" s="15"/>
      <c r="D121" s="5">
        <v>3</v>
      </c>
      <c r="E121" s="4"/>
      <c r="F121" s="5" t="s">
        <v>16</v>
      </c>
      <c r="G121" s="6">
        <f t="shared" si="28"/>
        <v>200</v>
      </c>
      <c r="H121" s="4">
        <v>3</v>
      </c>
      <c r="I121" s="4">
        <v>19</v>
      </c>
      <c r="J121" s="4">
        <v>29</v>
      </c>
      <c r="K121" s="4">
        <v>51</v>
      </c>
      <c r="L121" s="4">
        <v>98</v>
      </c>
      <c r="M121" s="4">
        <f t="shared" si="29"/>
        <v>200</v>
      </c>
      <c r="N121" s="8">
        <f t="shared" si="30"/>
        <v>3.11</v>
      </c>
      <c r="O121" s="8">
        <f t="shared" si="31"/>
        <v>1.0667239567948223</v>
      </c>
      <c r="P121" s="4">
        <v>0</v>
      </c>
      <c r="Q121" s="4">
        <v>0</v>
      </c>
    </row>
    <row r="122" spans="1:17" s="1" customFormat="1" ht="21.75">
      <c r="A122" s="5" t="s">
        <v>42</v>
      </c>
      <c r="B122" s="5" t="s">
        <v>2</v>
      </c>
      <c r="C122" s="15"/>
      <c r="D122" s="5">
        <v>3</v>
      </c>
      <c r="E122" s="4"/>
      <c r="F122" s="5" t="s">
        <v>16</v>
      </c>
      <c r="G122" s="6">
        <f t="shared" si="28"/>
        <v>455</v>
      </c>
      <c r="H122" s="4">
        <v>8</v>
      </c>
      <c r="I122" s="4">
        <v>98</v>
      </c>
      <c r="J122" s="4">
        <v>195</v>
      </c>
      <c r="K122" s="4">
        <v>130</v>
      </c>
      <c r="L122" s="4">
        <v>23</v>
      </c>
      <c r="M122" s="4">
        <f t="shared" si="29"/>
        <v>454</v>
      </c>
      <c r="N122" s="8">
        <f t="shared" si="30"/>
        <v>2.1365638766519823</v>
      </c>
      <c r="O122" s="8">
        <f t="shared" si="31"/>
        <v>0.8698739587259485</v>
      </c>
      <c r="P122" s="4">
        <v>0</v>
      </c>
      <c r="Q122" s="4">
        <v>1</v>
      </c>
    </row>
    <row r="123" spans="1:17" s="1" customFormat="1" ht="21.75">
      <c r="A123" s="13" t="s">
        <v>219</v>
      </c>
      <c r="B123" s="13" t="s">
        <v>228</v>
      </c>
      <c r="C123" s="3"/>
      <c r="D123" s="4">
        <v>4</v>
      </c>
      <c r="E123" s="4"/>
      <c r="F123" s="5" t="s">
        <v>16</v>
      </c>
      <c r="G123" s="4">
        <f t="shared" si="28"/>
        <v>272</v>
      </c>
      <c r="H123" s="4">
        <v>41</v>
      </c>
      <c r="I123" s="4">
        <v>76</v>
      </c>
      <c r="J123" s="4">
        <v>98</v>
      </c>
      <c r="K123" s="4">
        <v>45</v>
      </c>
      <c r="L123" s="4">
        <v>8</v>
      </c>
      <c r="M123" s="4">
        <f t="shared" si="29"/>
        <v>268</v>
      </c>
      <c r="N123" s="8">
        <f t="shared" si="30"/>
        <v>1.6380597014925373</v>
      </c>
      <c r="O123" s="8">
        <f t="shared" si="31"/>
        <v>1.025590094146707</v>
      </c>
      <c r="P123" s="4">
        <v>4</v>
      </c>
      <c r="Q123" s="4">
        <v>0</v>
      </c>
    </row>
    <row r="124" spans="1:17" s="1" customFormat="1" ht="21.75">
      <c r="A124" s="13" t="s">
        <v>220</v>
      </c>
      <c r="B124" s="13" t="s">
        <v>229</v>
      </c>
      <c r="C124" s="3"/>
      <c r="D124" s="4">
        <v>4</v>
      </c>
      <c r="E124" s="4"/>
      <c r="F124" s="5" t="s">
        <v>16</v>
      </c>
      <c r="G124" s="4">
        <f t="shared" si="28"/>
        <v>272</v>
      </c>
      <c r="H124" s="4">
        <v>39</v>
      </c>
      <c r="I124" s="4">
        <v>95</v>
      </c>
      <c r="J124" s="4">
        <v>79</v>
      </c>
      <c r="K124" s="4">
        <v>45</v>
      </c>
      <c r="L124" s="4">
        <v>10</v>
      </c>
      <c r="M124" s="4">
        <f t="shared" si="29"/>
        <v>268</v>
      </c>
      <c r="N124" s="8">
        <f t="shared" si="30"/>
        <v>1.5970149253731343</v>
      </c>
      <c r="O124" s="8">
        <f t="shared" si="31"/>
        <v>1.0446695041550516</v>
      </c>
      <c r="P124" s="4">
        <v>2</v>
      </c>
      <c r="Q124" s="4">
        <v>2</v>
      </c>
    </row>
    <row r="125" spans="1:17" s="1" customFormat="1" ht="21.75">
      <c r="A125" s="13" t="s">
        <v>273</v>
      </c>
      <c r="B125" s="13" t="s">
        <v>271</v>
      </c>
      <c r="C125" s="3"/>
      <c r="D125" s="4">
        <v>5</v>
      </c>
      <c r="E125" s="4"/>
      <c r="F125" s="4" t="s">
        <v>16</v>
      </c>
      <c r="G125" s="4">
        <f t="shared" si="28"/>
        <v>122</v>
      </c>
      <c r="H125" s="4">
        <v>2</v>
      </c>
      <c r="I125" s="4">
        <v>15</v>
      </c>
      <c r="J125" s="4">
        <v>49</v>
      </c>
      <c r="K125" s="4">
        <v>31</v>
      </c>
      <c r="L125" s="4">
        <v>25</v>
      </c>
      <c r="M125" s="4">
        <f t="shared" si="29"/>
        <v>122</v>
      </c>
      <c r="N125" s="8">
        <f t="shared" si="30"/>
        <v>2.5081967213114753</v>
      </c>
      <c r="O125" s="8">
        <f t="shared" si="31"/>
        <v>1.0020135599958115</v>
      </c>
      <c r="P125" s="4">
        <v>0</v>
      </c>
      <c r="Q125" s="4">
        <v>0</v>
      </c>
    </row>
    <row r="126" spans="1:17" s="1" customFormat="1" ht="21.75">
      <c r="A126" s="13" t="s">
        <v>269</v>
      </c>
      <c r="B126" s="13" t="s">
        <v>270</v>
      </c>
      <c r="C126" s="3"/>
      <c r="D126" s="4">
        <v>5</v>
      </c>
      <c r="E126" s="4"/>
      <c r="F126" s="4" t="s">
        <v>16</v>
      </c>
      <c r="G126" s="4">
        <f t="shared" si="28"/>
        <v>122</v>
      </c>
      <c r="H126" s="4">
        <v>18</v>
      </c>
      <c r="I126" s="4">
        <v>57</v>
      </c>
      <c r="J126" s="4">
        <v>26</v>
      </c>
      <c r="K126" s="4">
        <v>18</v>
      </c>
      <c r="L126" s="4">
        <v>3</v>
      </c>
      <c r="M126" s="4">
        <f>SUM(H126:L126)</f>
        <v>122</v>
      </c>
      <c r="N126" s="8">
        <f>(1*I126+2*J126+3*K126+4*L126)/M126</f>
        <v>1.4344262295081966</v>
      </c>
      <c r="O126" s="8">
        <f>SQRT((H126*0^2+I126*1^2+J126*2^2+K126*3^2+L126*4^2)/M126-N126^2)</f>
        <v>0.9916677864367054</v>
      </c>
      <c r="P126" s="4">
        <v>0</v>
      </c>
      <c r="Q126" s="4">
        <v>0</v>
      </c>
    </row>
    <row r="127" spans="1:17" ht="21.75">
      <c r="A127" s="13" t="s">
        <v>267</v>
      </c>
      <c r="B127" s="13" t="s">
        <v>268</v>
      </c>
      <c r="C127" s="3"/>
      <c r="D127" s="4">
        <v>5</v>
      </c>
      <c r="E127" s="4"/>
      <c r="F127" s="4" t="s">
        <v>16</v>
      </c>
      <c r="G127" s="4">
        <f t="shared" si="28"/>
        <v>136</v>
      </c>
      <c r="H127" s="4">
        <v>0</v>
      </c>
      <c r="I127" s="4">
        <v>6</v>
      </c>
      <c r="J127" s="4">
        <v>30</v>
      </c>
      <c r="K127" s="4">
        <v>90</v>
      </c>
      <c r="L127" s="4">
        <v>10</v>
      </c>
      <c r="M127" s="4">
        <f>SUM(H127:L127)</f>
        <v>136</v>
      </c>
      <c r="N127" s="8">
        <f>(1*I127+2*J127+3*K127+4*L127)/M127</f>
        <v>2.764705882352941</v>
      </c>
      <c r="O127" s="8">
        <f>SQRT((H127*0^2+I127*1^2+J127*2^2+K127*3^2+L127*4^2)/M127-N127^2)</f>
        <v>0.6443794794178426</v>
      </c>
      <c r="P127" s="4">
        <v>0</v>
      </c>
      <c r="Q127" s="4">
        <v>0</v>
      </c>
    </row>
    <row r="128" spans="1:17" ht="21.75">
      <c r="A128" s="13" t="s">
        <v>274</v>
      </c>
      <c r="B128" s="13" t="s">
        <v>272</v>
      </c>
      <c r="C128" s="3"/>
      <c r="D128" s="4">
        <v>5</v>
      </c>
      <c r="E128" s="4"/>
      <c r="F128" s="4" t="s">
        <v>16</v>
      </c>
      <c r="G128" s="4">
        <f t="shared" si="28"/>
        <v>122</v>
      </c>
      <c r="H128" s="4">
        <v>0</v>
      </c>
      <c r="I128" s="4">
        <v>5</v>
      </c>
      <c r="J128" s="4">
        <v>60</v>
      </c>
      <c r="K128" s="4">
        <v>44</v>
      </c>
      <c r="L128" s="4">
        <v>13</v>
      </c>
      <c r="M128" s="4">
        <f>SUM(H128:L128)</f>
        <v>122</v>
      </c>
      <c r="N128" s="8">
        <f>(1*I128+2*J128+3*K128+4*L128)/M128</f>
        <v>2.5327868852459017</v>
      </c>
      <c r="O128" s="8">
        <f>SQRT((H128*0^2+I128*1^2+J128*2^2+K128*3^2+L128*4^2)/M128-N128^2)</f>
        <v>0.7375682933593242</v>
      </c>
      <c r="P128" s="4">
        <v>0</v>
      </c>
      <c r="Q128" s="4">
        <v>0</v>
      </c>
    </row>
    <row r="129" spans="1:17" ht="21.75">
      <c r="A129" s="13" t="s">
        <v>36</v>
      </c>
      <c r="B129" s="13" t="s">
        <v>301</v>
      </c>
      <c r="C129" s="3"/>
      <c r="D129" s="4">
        <v>6</v>
      </c>
      <c r="E129" s="4"/>
      <c r="F129" s="5" t="s">
        <v>16</v>
      </c>
      <c r="G129" s="4">
        <f t="shared" si="28"/>
        <v>174</v>
      </c>
      <c r="H129" s="4">
        <v>0</v>
      </c>
      <c r="I129" s="4">
        <v>10</v>
      </c>
      <c r="J129" s="4">
        <v>45</v>
      </c>
      <c r="K129" s="4">
        <v>89</v>
      </c>
      <c r="L129" s="4">
        <v>29</v>
      </c>
      <c r="M129" s="4">
        <f>SUM(H129:L129)</f>
        <v>173</v>
      </c>
      <c r="N129" s="8">
        <f>(1*I129+2*J129+3*K129+4*L129)/M129</f>
        <v>2.791907514450867</v>
      </c>
      <c r="O129" s="8">
        <f>SQRT((H129*0^2+I129*1^2+J129*2^2+K129*3^2+L129*4^2)/M129-N129^2)</f>
        <v>0.7846381682216579</v>
      </c>
      <c r="P129" s="4">
        <v>0</v>
      </c>
      <c r="Q129" s="4">
        <v>1</v>
      </c>
    </row>
    <row r="130" spans="1:17" ht="21.75">
      <c r="A130" s="13" t="s">
        <v>86</v>
      </c>
      <c r="B130" s="13" t="s">
        <v>21</v>
      </c>
      <c r="C130" s="3"/>
      <c r="D130" s="4">
        <v>6</v>
      </c>
      <c r="E130" s="4"/>
      <c r="F130" s="5" t="s">
        <v>16</v>
      </c>
      <c r="G130" s="4">
        <f t="shared" si="28"/>
        <v>113</v>
      </c>
      <c r="H130" s="4">
        <v>0</v>
      </c>
      <c r="I130" s="4">
        <v>7</v>
      </c>
      <c r="J130" s="4">
        <v>39</v>
      </c>
      <c r="K130" s="4">
        <v>39</v>
      </c>
      <c r="L130" s="4">
        <v>28</v>
      </c>
      <c r="M130" s="4">
        <f aca="true" t="shared" si="32" ref="M130:M147">SUM(H130:L130)</f>
        <v>113</v>
      </c>
      <c r="N130" s="8">
        <f aca="true" t="shared" si="33" ref="N130:N147">(1*I130+2*J130+3*K130+4*L130)/M130</f>
        <v>2.7787610619469025</v>
      </c>
      <c r="O130" s="8">
        <f aca="true" t="shared" si="34" ref="O130:O147">SQRT((H130*0^2+I130*1^2+J130*2^2+K130*3^2+L130*4^2)/M130-N130^2)</f>
        <v>0.8898096970088085</v>
      </c>
      <c r="P130" s="4">
        <v>0</v>
      </c>
      <c r="Q130" s="4">
        <v>0</v>
      </c>
    </row>
    <row r="131" spans="1:17" ht="21.75">
      <c r="A131" s="13" t="s">
        <v>87</v>
      </c>
      <c r="B131" s="13" t="s">
        <v>22</v>
      </c>
      <c r="C131" s="3"/>
      <c r="D131" s="4">
        <v>6</v>
      </c>
      <c r="E131" s="4"/>
      <c r="F131" s="4" t="s">
        <v>16</v>
      </c>
      <c r="G131" s="4">
        <f t="shared" si="28"/>
        <v>113</v>
      </c>
      <c r="H131" s="4">
        <v>0</v>
      </c>
      <c r="I131" s="4">
        <v>35</v>
      </c>
      <c r="J131" s="4">
        <v>63</v>
      </c>
      <c r="K131" s="4">
        <v>15</v>
      </c>
      <c r="L131" s="4">
        <v>0</v>
      </c>
      <c r="M131" s="4">
        <f t="shared" si="32"/>
        <v>113</v>
      </c>
      <c r="N131" s="8">
        <f t="shared" si="33"/>
        <v>1.823008849557522</v>
      </c>
      <c r="O131" s="8">
        <f t="shared" si="34"/>
        <v>0.6412113604508605</v>
      </c>
      <c r="P131" s="4">
        <v>0</v>
      </c>
      <c r="Q131" s="4">
        <v>0</v>
      </c>
    </row>
    <row r="132" spans="1:17" ht="21.75">
      <c r="A132" s="13" t="s">
        <v>88</v>
      </c>
      <c r="B132" s="13" t="s">
        <v>23</v>
      </c>
      <c r="C132" s="3"/>
      <c r="D132" s="4">
        <v>6</v>
      </c>
      <c r="E132" s="4"/>
      <c r="F132" s="5" t="s">
        <v>16</v>
      </c>
      <c r="G132" s="4">
        <f t="shared" si="28"/>
        <v>113</v>
      </c>
      <c r="H132" s="4">
        <v>7</v>
      </c>
      <c r="I132" s="4">
        <v>36</v>
      </c>
      <c r="J132" s="4">
        <v>48</v>
      </c>
      <c r="K132" s="4">
        <v>20</v>
      </c>
      <c r="L132" s="4">
        <v>2</v>
      </c>
      <c r="M132" s="4">
        <f t="shared" si="32"/>
        <v>113</v>
      </c>
      <c r="N132" s="8">
        <f t="shared" si="33"/>
        <v>1.7699115044247788</v>
      </c>
      <c r="O132" s="8">
        <f t="shared" si="34"/>
        <v>0.8724784101852201</v>
      </c>
      <c r="P132" s="4">
        <v>0</v>
      </c>
      <c r="Q132" s="4">
        <v>0</v>
      </c>
    </row>
    <row r="133" spans="1:17" s="1" customFormat="1" ht="21.75">
      <c r="A133" s="13"/>
      <c r="B133" s="13"/>
      <c r="C133" s="3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8"/>
      <c r="O133" s="8"/>
      <c r="P133" s="4"/>
      <c r="Q133" s="4"/>
    </row>
    <row r="134" spans="1:18" s="1" customFormat="1" ht="21.75">
      <c r="A134" s="6"/>
      <c r="B134" s="4" t="s">
        <v>34</v>
      </c>
      <c r="C134" s="5"/>
      <c r="D134" s="5"/>
      <c r="E134" s="5"/>
      <c r="F134" s="5"/>
      <c r="G134" s="6">
        <f>SUM(H134:L134,P134:Q134)</f>
        <v>3463</v>
      </c>
      <c r="H134" s="6">
        <f aca="true" t="shared" si="35" ref="H134:M134">SUM(H118:H133)</f>
        <v>153</v>
      </c>
      <c r="I134" s="6">
        <f t="shared" si="35"/>
        <v>841</v>
      </c>
      <c r="J134" s="6">
        <f t="shared" si="35"/>
        <v>1287</v>
      </c>
      <c r="K134" s="6">
        <f t="shared" si="35"/>
        <v>856</v>
      </c>
      <c r="L134" s="6">
        <f t="shared" si="35"/>
        <v>307</v>
      </c>
      <c r="M134" s="6">
        <f t="shared" si="35"/>
        <v>3444</v>
      </c>
      <c r="N134" s="28">
        <f>(1*I134+2*J134+3*K134+4*L134)/M134</f>
        <v>2.093786295005807</v>
      </c>
      <c r="O134" s="28">
        <f>SQRT((H134*0^2+I134*1^2+J134*2^2+K134*3^2+L134*4^2)/M134-N134^2)</f>
        <v>1.009062740957985</v>
      </c>
      <c r="P134" s="6">
        <f>SUM(P118:P133)</f>
        <v>15</v>
      </c>
      <c r="Q134" s="6">
        <f>SUM(Q118:Q133)</f>
        <v>4</v>
      </c>
      <c r="R134" s="11"/>
    </row>
    <row r="135" spans="1:18" s="1" customFormat="1" ht="21.75">
      <c r="A135" s="6"/>
      <c r="B135" s="4" t="s">
        <v>35</v>
      </c>
      <c r="C135" s="5"/>
      <c r="D135" s="5"/>
      <c r="E135" s="5"/>
      <c r="F135" s="5"/>
      <c r="G135" s="3">
        <f aca="true" t="shared" si="36" ref="G135:M135">G134*100/$G$134</f>
        <v>100</v>
      </c>
      <c r="H135" s="3">
        <f t="shared" si="36"/>
        <v>4.418134565405718</v>
      </c>
      <c r="I135" s="3">
        <f t="shared" si="36"/>
        <v>24.285301761478486</v>
      </c>
      <c r="J135" s="3">
        <f t="shared" si="36"/>
        <v>37.16430840311868</v>
      </c>
      <c r="K135" s="3">
        <f t="shared" si="36"/>
        <v>24.718452209067284</v>
      </c>
      <c r="L135" s="3">
        <f t="shared" si="36"/>
        <v>8.865145827317354</v>
      </c>
      <c r="M135" s="3">
        <f t="shared" si="36"/>
        <v>99.45134276638753</v>
      </c>
      <c r="N135" s="3"/>
      <c r="O135" s="3"/>
      <c r="P135" s="3">
        <f>P134*100/$G$134</f>
        <v>0.43315044758879584</v>
      </c>
      <c r="Q135" s="3">
        <f>Q134*100/$G$134</f>
        <v>0.11550678602367889</v>
      </c>
      <c r="R135" s="11"/>
    </row>
    <row r="136" spans="1:18" s="1" customFormat="1" ht="21.75">
      <c r="A136" s="12"/>
      <c r="B136" s="11"/>
      <c r="C136" s="9"/>
      <c r="D136" s="9"/>
      <c r="E136" s="9"/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1"/>
    </row>
    <row r="137" spans="1:18" s="1" customFormat="1" ht="21.75">
      <c r="A137" s="12"/>
      <c r="B137" s="11"/>
      <c r="C137" s="9"/>
      <c r="D137" s="9"/>
      <c r="E137" s="9"/>
      <c r="F137" s="9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1"/>
    </row>
    <row r="138" spans="2:17" ht="23.25">
      <c r="B138" s="20" t="s">
        <v>326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/>
    </row>
    <row r="139" spans="2:17" ht="21.75">
      <c r="B139" s="17" t="s">
        <v>151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/>
    </row>
    <row r="140" spans="1:17" ht="28.5" customHeight="1">
      <c r="A140" s="46" t="s">
        <v>0</v>
      </c>
      <c r="B140" s="46" t="s">
        <v>7</v>
      </c>
      <c r="C140" s="3" t="s">
        <v>8</v>
      </c>
      <c r="D140" s="4" t="s">
        <v>9</v>
      </c>
      <c r="E140" s="4" t="s">
        <v>11</v>
      </c>
      <c r="F140" s="5" t="s">
        <v>10</v>
      </c>
      <c r="G140" s="48" t="s">
        <v>28</v>
      </c>
      <c r="H140" s="49" t="s">
        <v>26</v>
      </c>
      <c r="I140" s="49"/>
      <c r="J140" s="49"/>
      <c r="K140" s="49"/>
      <c r="L140" s="49"/>
      <c r="M140" s="50" t="s">
        <v>29</v>
      </c>
      <c r="N140" s="51" t="s">
        <v>27</v>
      </c>
      <c r="O140" s="51" t="s">
        <v>32</v>
      </c>
      <c r="P140" s="50" t="s">
        <v>33</v>
      </c>
      <c r="Q140" s="50"/>
    </row>
    <row r="141" spans="1:17" ht="21.75">
      <c r="A141" s="47"/>
      <c r="B141" s="47"/>
      <c r="C141" s="3"/>
      <c r="D141" s="4"/>
      <c r="E141" s="4"/>
      <c r="F141" s="5"/>
      <c r="G141" s="48"/>
      <c r="H141" s="4">
        <v>0</v>
      </c>
      <c r="I141" s="4">
        <v>1</v>
      </c>
      <c r="J141" s="4">
        <v>2</v>
      </c>
      <c r="K141" s="4">
        <v>3</v>
      </c>
      <c r="L141" s="4">
        <v>4</v>
      </c>
      <c r="M141" s="50"/>
      <c r="N141" s="51"/>
      <c r="O141" s="51"/>
      <c r="P141" s="4" t="s">
        <v>30</v>
      </c>
      <c r="Q141" s="4" t="s">
        <v>31</v>
      </c>
    </row>
    <row r="142" spans="1:17" ht="21.75">
      <c r="A142" s="13" t="s">
        <v>134</v>
      </c>
      <c r="B142" s="13" t="s">
        <v>150</v>
      </c>
      <c r="C142" s="3"/>
      <c r="D142" s="4">
        <v>1</v>
      </c>
      <c r="E142" s="4"/>
      <c r="F142" s="5" t="s">
        <v>84</v>
      </c>
      <c r="G142" s="4">
        <f aca="true" t="shared" si="37" ref="G142:G157">SUM(H142:L142,P142:Q142)</f>
        <v>27</v>
      </c>
      <c r="H142" s="4">
        <v>0</v>
      </c>
      <c r="I142" s="4">
        <v>7</v>
      </c>
      <c r="J142" s="4">
        <v>14</v>
      </c>
      <c r="K142" s="4">
        <v>6</v>
      </c>
      <c r="L142" s="4">
        <v>0</v>
      </c>
      <c r="M142" s="4">
        <f t="shared" si="32"/>
        <v>27</v>
      </c>
      <c r="N142" s="8">
        <f t="shared" si="33"/>
        <v>1.962962962962963</v>
      </c>
      <c r="O142" s="8">
        <f t="shared" si="34"/>
        <v>0.692899516069248</v>
      </c>
      <c r="P142" s="4">
        <v>0</v>
      </c>
      <c r="Q142" s="4">
        <v>0</v>
      </c>
    </row>
    <row r="143" spans="1:17" ht="21.75">
      <c r="A143" s="13" t="s">
        <v>104</v>
      </c>
      <c r="B143" s="13" t="s">
        <v>113</v>
      </c>
      <c r="C143" s="3"/>
      <c r="D143" s="4">
        <v>1</v>
      </c>
      <c r="E143" s="4"/>
      <c r="F143" s="5" t="s">
        <v>84</v>
      </c>
      <c r="G143" s="4">
        <f t="shared" si="37"/>
        <v>546</v>
      </c>
      <c r="H143" s="4">
        <v>4</v>
      </c>
      <c r="I143" s="4">
        <v>56</v>
      </c>
      <c r="J143" s="4">
        <v>223</v>
      </c>
      <c r="K143" s="4">
        <v>235</v>
      </c>
      <c r="L143" s="4">
        <v>28</v>
      </c>
      <c r="M143" s="4">
        <f t="shared" si="32"/>
        <v>546</v>
      </c>
      <c r="N143" s="8">
        <f t="shared" si="33"/>
        <v>2.4157509157509156</v>
      </c>
      <c r="O143" s="8">
        <f t="shared" si="34"/>
        <v>0.771070971734472</v>
      </c>
      <c r="P143" s="4">
        <v>0</v>
      </c>
      <c r="Q143" s="4">
        <v>0</v>
      </c>
    </row>
    <row r="144" spans="1:17" ht="21.75">
      <c r="A144" s="13" t="s">
        <v>125</v>
      </c>
      <c r="B144" s="13" t="s">
        <v>142</v>
      </c>
      <c r="C144" s="3"/>
      <c r="D144" s="4">
        <v>1</v>
      </c>
      <c r="E144" s="4"/>
      <c r="F144" s="5" t="s">
        <v>84</v>
      </c>
      <c r="G144" s="4">
        <f t="shared" si="37"/>
        <v>20</v>
      </c>
      <c r="H144" s="4">
        <v>1</v>
      </c>
      <c r="I144" s="4">
        <v>3</v>
      </c>
      <c r="J144" s="4">
        <v>8</v>
      </c>
      <c r="K144" s="4">
        <v>1</v>
      </c>
      <c r="L144" s="4">
        <v>7</v>
      </c>
      <c r="M144" s="4">
        <f t="shared" si="32"/>
        <v>20</v>
      </c>
      <c r="N144" s="8">
        <f t="shared" si="33"/>
        <v>2.5</v>
      </c>
      <c r="O144" s="8">
        <f t="shared" si="34"/>
        <v>1.2449899597988732</v>
      </c>
      <c r="P144" s="4">
        <v>0</v>
      </c>
      <c r="Q144" s="4">
        <v>0</v>
      </c>
    </row>
    <row r="145" spans="1:17" ht="21.75">
      <c r="A145" s="13" t="s">
        <v>124</v>
      </c>
      <c r="B145" s="17" t="s">
        <v>141</v>
      </c>
      <c r="C145" s="3"/>
      <c r="D145" s="4">
        <v>1</v>
      </c>
      <c r="E145" s="4"/>
      <c r="F145" s="5" t="s">
        <v>84</v>
      </c>
      <c r="G145" s="4">
        <f t="shared" si="37"/>
        <v>18</v>
      </c>
      <c r="H145" s="4">
        <v>0</v>
      </c>
      <c r="I145" s="4">
        <v>1</v>
      </c>
      <c r="J145" s="4">
        <v>7</v>
      </c>
      <c r="K145" s="4">
        <v>10</v>
      </c>
      <c r="L145" s="4">
        <v>0</v>
      </c>
      <c r="M145" s="4">
        <f t="shared" si="32"/>
        <v>18</v>
      </c>
      <c r="N145" s="8">
        <f t="shared" si="33"/>
        <v>2.5</v>
      </c>
      <c r="O145" s="8">
        <f t="shared" si="34"/>
        <v>0.6009252125773312</v>
      </c>
      <c r="P145" s="4">
        <v>0</v>
      </c>
      <c r="Q145" s="4">
        <v>0</v>
      </c>
    </row>
    <row r="146" spans="1:17" ht="21.75">
      <c r="A146" s="13" t="s">
        <v>122</v>
      </c>
      <c r="B146" s="13" t="s">
        <v>139</v>
      </c>
      <c r="C146" s="3"/>
      <c r="D146" s="4">
        <v>1</v>
      </c>
      <c r="E146" s="4"/>
      <c r="F146" s="5" t="s">
        <v>84</v>
      </c>
      <c r="G146" s="4">
        <f t="shared" si="37"/>
        <v>15</v>
      </c>
      <c r="H146" s="4">
        <v>0</v>
      </c>
      <c r="I146" s="4">
        <v>0</v>
      </c>
      <c r="J146" s="4">
        <v>0</v>
      </c>
      <c r="K146" s="4">
        <v>8</v>
      </c>
      <c r="L146" s="4">
        <v>7</v>
      </c>
      <c r="M146" s="4">
        <f t="shared" si="32"/>
        <v>15</v>
      </c>
      <c r="N146" s="8">
        <f t="shared" si="33"/>
        <v>3.466666666666667</v>
      </c>
      <c r="O146" s="8">
        <f t="shared" si="34"/>
        <v>0.4988876515698587</v>
      </c>
      <c r="P146" s="4">
        <v>0</v>
      </c>
      <c r="Q146" s="4">
        <v>0</v>
      </c>
    </row>
    <row r="147" spans="1:17" ht="21.75">
      <c r="A147" s="13" t="s">
        <v>168</v>
      </c>
      <c r="B147" s="13" t="s">
        <v>169</v>
      </c>
      <c r="C147" s="3">
        <v>1</v>
      </c>
      <c r="D147" s="4">
        <v>2</v>
      </c>
      <c r="E147" s="4"/>
      <c r="F147" s="4" t="s">
        <v>84</v>
      </c>
      <c r="G147" s="4">
        <f t="shared" si="37"/>
        <v>12</v>
      </c>
      <c r="H147" s="4">
        <v>0</v>
      </c>
      <c r="I147" s="4">
        <v>0</v>
      </c>
      <c r="J147" s="4">
        <v>2</v>
      </c>
      <c r="K147" s="4">
        <v>7</v>
      </c>
      <c r="L147" s="4">
        <v>3</v>
      </c>
      <c r="M147" s="4">
        <f t="shared" si="32"/>
        <v>12</v>
      </c>
      <c r="N147" s="8">
        <f t="shared" si="33"/>
        <v>3.0833333333333335</v>
      </c>
      <c r="O147" s="8">
        <f t="shared" si="34"/>
        <v>0.6400954789890501</v>
      </c>
      <c r="P147" s="4">
        <v>0</v>
      </c>
      <c r="Q147" s="4">
        <v>0</v>
      </c>
    </row>
    <row r="148" spans="1:17" ht="21.75">
      <c r="A148" s="13" t="s">
        <v>159</v>
      </c>
      <c r="B148" s="13" t="s">
        <v>198</v>
      </c>
      <c r="C148" s="3">
        <v>1</v>
      </c>
      <c r="D148" s="4">
        <v>2</v>
      </c>
      <c r="E148" s="4"/>
      <c r="F148" s="5" t="s">
        <v>84</v>
      </c>
      <c r="G148" s="6">
        <f t="shared" si="37"/>
        <v>489</v>
      </c>
      <c r="H148" s="4">
        <v>10</v>
      </c>
      <c r="I148" s="4">
        <v>56</v>
      </c>
      <c r="J148" s="4">
        <v>279</v>
      </c>
      <c r="K148" s="4">
        <v>131</v>
      </c>
      <c r="L148" s="4">
        <v>13</v>
      </c>
      <c r="M148" s="4">
        <f aca="true" t="shared" si="38" ref="M148:M157">SUM(H148:L148)</f>
        <v>489</v>
      </c>
      <c r="N148" s="8">
        <f aca="true" t="shared" si="39" ref="N148:N157">(1*I148+2*J148+3*K148+4*L148)/M148</f>
        <v>2.165644171779141</v>
      </c>
      <c r="O148" s="8">
        <f aca="true" t="shared" si="40" ref="O148:O157">SQRT((H148*0^2+I148*1^2+J148*2^2+K148*3^2+L148*4^2)/M148-N148^2)</f>
        <v>0.7369627911874974</v>
      </c>
      <c r="P148" s="4">
        <v>0</v>
      </c>
      <c r="Q148" s="4">
        <v>0</v>
      </c>
    </row>
    <row r="149" spans="1:17" ht="21.75">
      <c r="A149" s="13" t="s">
        <v>170</v>
      </c>
      <c r="B149" s="13" t="s">
        <v>172</v>
      </c>
      <c r="C149" s="3">
        <v>1</v>
      </c>
      <c r="D149" s="4">
        <v>2</v>
      </c>
      <c r="E149" s="4"/>
      <c r="F149" s="4" t="s">
        <v>84</v>
      </c>
      <c r="G149" s="4">
        <f t="shared" si="37"/>
        <v>12</v>
      </c>
      <c r="H149" s="4"/>
      <c r="I149" s="4">
        <v>0</v>
      </c>
      <c r="J149" s="4">
        <v>2</v>
      </c>
      <c r="K149" s="4">
        <v>7</v>
      </c>
      <c r="L149" s="4">
        <v>3</v>
      </c>
      <c r="M149" s="4">
        <f t="shared" si="38"/>
        <v>12</v>
      </c>
      <c r="N149" s="8">
        <f t="shared" si="39"/>
        <v>3.0833333333333335</v>
      </c>
      <c r="O149" s="8">
        <f t="shared" si="40"/>
        <v>0.6400954789890501</v>
      </c>
      <c r="P149" s="4">
        <v>0</v>
      </c>
      <c r="Q149" s="4">
        <v>0</v>
      </c>
    </row>
    <row r="150" spans="1:17" ht="21.75">
      <c r="A150" s="13" t="s">
        <v>171</v>
      </c>
      <c r="B150" s="13" t="s">
        <v>173</v>
      </c>
      <c r="C150" s="3">
        <v>1</v>
      </c>
      <c r="D150" s="4">
        <v>2</v>
      </c>
      <c r="E150" s="4"/>
      <c r="F150" s="4" t="s">
        <v>84</v>
      </c>
      <c r="G150" s="4">
        <f t="shared" si="37"/>
        <v>8</v>
      </c>
      <c r="H150" s="4">
        <v>0</v>
      </c>
      <c r="I150" s="4">
        <v>0</v>
      </c>
      <c r="J150" s="4">
        <v>0</v>
      </c>
      <c r="K150" s="4">
        <v>5</v>
      </c>
      <c r="L150" s="4">
        <v>3</v>
      </c>
      <c r="M150" s="4">
        <f t="shared" si="38"/>
        <v>8</v>
      </c>
      <c r="N150" s="8">
        <f t="shared" si="39"/>
        <v>3.375</v>
      </c>
      <c r="O150" s="8">
        <f t="shared" si="40"/>
        <v>0.4841229182759271</v>
      </c>
      <c r="P150" s="4">
        <v>0</v>
      </c>
      <c r="Q150" s="4">
        <v>0</v>
      </c>
    </row>
    <row r="151" spans="1:17" ht="21.75">
      <c r="A151" s="5" t="s">
        <v>216</v>
      </c>
      <c r="B151" s="5" t="s">
        <v>77</v>
      </c>
      <c r="C151" s="15"/>
      <c r="D151" s="5">
        <v>3</v>
      </c>
      <c r="E151" s="4"/>
      <c r="F151" s="5" t="s">
        <v>84</v>
      </c>
      <c r="G151" s="6">
        <f t="shared" si="37"/>
        <v>32</v>
      </c>
      <c r="H151" s="4">
        <v>4</v>
      </c>
      <c r="I151" s="4">
        <v>4</v>
      </c>
      <c r="J151" s="4">
        <v>8</v>
      </c>
      <c r="K151" s="4">
        <v>9</v>
      </c>
      <c r="L151" s="4">
        <v>7</v>
      </c>
      <c r="M151" s="4">
        <f t="shared" si="38"/>
        <v>32</v>
      </c>
      <c r="N151" s="8">
        <f t="shared" si="39"/>
        <v>2.34375</v>
      </c>
      <c r="O151" s="8">
        <f t="shared" si="40"/>
        <v>1.2896068926227093</v>
      </c>
      <c r="P151" s="4">
        <v>0</v>
      </c>
      <c r="Q151" s="4">
        <v>0</v>
      </c>
    </row>
    <row r="152" spans="1:17" ht="21.75">
      <c r="A152" s="5" t="s">
        <v>24</v>
      </c>
      <c r="B152" s="5" t="s">
        <v>212</v>
      </c>
      <c r="C152" s="15"/>
      <c r="D152" s="5">
        <v>3</v>
      </c>
      <c r="E152" s="4"/>
      <c r="F152" s="5" t="s">
        <v>15</v>
      </c>
      <c r="G152" s="6">
        <f t="shared" si="37"/>
        <v>35</v>
      </c>
      <c r="H152" s="4">
        <v>0</v>
      </c>
      <c r="I152" s="4">
        <v>4</v>
      </c>
      <c r="J152" s="4">
        <v>16</v>
      </c>
      <c r="K152" s="4">
        <v>5</v>
      </c>
      <c r="L152" s="4">
        <v>7</v>
      </c>
      <c r="M152" s="4">
        <f t="shared" si="38"/>
        <v>32</v>
      </c>
      <c r="N152" s="8">
        <f t="shared" si="39"/>
        <v>2.46875</v>
      </c>
      <c r="O152" s="8">
        <f t="shared" si="40"/>
        <v>0.9677414104501264</v>
      </c>
      <c r="P152" s="4">
        <v>0</v>
      </c>
      <c r="Q152" s="4">
        <v>3</v>
      </c>
    </row>
    <row r="153" spans="1:17" ht="21.75">
      <c r="A153" s="5" t="s">
        <v>41</v>
      </c>
      <c r="B153" s="5" t="s">
        <v>51</v>
      </c>
      <c r="C153" s="15"/>
      <c r="D153" s="5">
        <v>3</v>
      </c>
      <c r="E153" s="4"/>
      <c r="F153" s="5" t="s">
        <v>15</v>
      </c>
      <c r="G153" s="6">
        <f t="shared" si="37"/>
        <v>455</v>
      </c>
      <c r="H153" s="4">
        <v>18</v>
      </c>
      <c r="I153" s="4">
        <v>61</v>
      </c>
      <c r="J153" s="4">
        <v>152</v>
      </c>
      <c r="K153" s="4">
        <v>131</v>
      </c>
      <c r="L153" s="4">
        <v>93</v>
      </c>
      <c r="M153" s="4">
        <f t="shared" si="38"/>
        <v>455</v>
      </c>
      <c r="N153" s="8">
        <f t="shared" si="39"/>
        <v>2.4835164835164836</v>
      </c>
      <c r="O153" s="8">
        <f t="shared" si="40"/>
        <v>1.0788948085749839</v>
      </c>
      <c r="P153" s="4">
        <v>0</v>
      </c>
      <c r="Q153" s="4">
        <v>0</v>
      </c>
    </row>
    <row r="154" spans="1:17" ht="21.75">
      <c r="A154" s="13" t="s">
        <v>237</v>
      </c>
      <c r="B154" s="13" t="s">
        <v>150</v>
      </c>
      <c r="C154" s="3"/>
      <c r="D154" s="4">
        <v>4</v>
      </c>
      <c r="E154" s="4"/>
      <c r="F154" s="5" t="s">
        <v>15</v>
      </c>
      <c r="G154" s="4">
        <f t="shared" si="37"/>
        <v>9</v>
      </c>
      <c r="H154" s="4">
        <v>0</v>
      </c>
      <c r="I154" s="4">
        <v>0</v>
      </c>
      <c r="J154" s="4">
        <v>1</v>
      </c>
      <c r="K154" s="4">
        <v>0</v>
      </c>
      <c r="L154" s="4">
        <v>8</v>
      </c>
      <c r="M154" s="4">
        <f t="shared" si="38"/>
        <v>9</v>
      </c>
      <c r="N154" s="8">
        <f t="shared" si="39"/>
        <v>3.7777777777777777</v>
      </c>
      <c r="O154" s="8">
        <f t="shared" si="40"/>
        <v>0.6285393610547089</v>
      </c>
      <c r="P154" s="4">
        <v>0</v>
      </c>
      <c r="Q154" s="4">
        <v>0</v>
      </c>
    </row>
    <row r="155" spans="1:17" ht="21.75">
      <c r="A155" s="13" t="s">
        <v>225</v>
      </c>
      <c r="B155" s="13" t="s">
        <v>198</v>
      </c>
      <c r="C155" s="3"/>
      <c r="D155" s="4">
        <v>4</v>
      </c>
      <c r="E155" s="4"/>
      <c r="F155" s="5" t="s">
        <v>15</v>
      </c>
      <c r="G155" s="4">
        <f t="shared" si="37"/>
        <v>275</v>
      </c>
      <c r="H155" s="4">
        <v>20</v>
      </c>
      <c r="I155" s="4">
        <v>42</v>
      </c>
      <c r="J155" s="4">
        <v>38</v>
      </c>
      <c r="K155" s="4">
        <v>92</v>
      </c>
      <c r="L155" s="4">
        <v>75</v>
      </c>
      <c r="M155" s="4">
        <f t="shared" si="38"/>
        <v>267</v>
      </c>
      <c r="N155" s="8">
        <f t="shared" si="39"/>
        <v>2.599250936329588</v>
      </c>
      <c r="O155" s="8">
        <f t="shared" si="40"/>
        <v>1.25139599978061</v>
      </c>
      <c r="P155" s="4">
        <v>8</v>
      </c>
      <c r="Q155" s="4">
        <v>0</v>
      </c>
    </row>
    <row r="156" spans="1:17" ht="21.75">
      <c r="A156" s="13" t="s">
        <v>279</v>
      </c>
      <c r="B156" s="13" t="s">
        <v>280</v>
      </c>
      <c r="C156" s="3"/>
      <c r="D156" s="4">
        <v>5</v>
      </c>
      <c r="E156" s="4"/>
      <c r="F156" s="4" t="s">
        <v>15</v>
      </c>
      <c r="G156" s="4">
        <f t="shared" si="37"/>
        <v>16</v>
      </c>
      <c r="H156" s="4">
        <v>0</v>
      </c>
      <c r="I156" s="4">
        <v>0</v>
      </c>
      <c r="J156" s="4">
        <v>1</v>
      </c>
      <c r="K156" s="4">
        <v>8</v>
      </c>
      <c r="L156" s="4">
        <v>7</v>
      </c>
      <c r="M156" s="4">
        <f t="shared" si="38"/>
        <v>16</v>
      </c>
      <c r="N156" s="8">
        <f t="shared" si="39"/>
        <v>3.375</v>
      </c>
      <c r="O156" s="8">
        <f t="shared" si="40"/>
        <v>0.5994789404140899</v>
      </c>
      <c r="P156" s="4">
        <v>0</v>
      </c>
      <c r="Q156" s="4">
        <v>0</v>
      </c>
    </row>
    <row r="157" spans="1:17" ht="21.75">
      <c r="A157" s="13" t="s">
        <v>281</v>
      </c>
      <c r="B157" s="13" t="s">
        <v>282</v>
      </c>
      <c r="C157" s="3"/>
      <c r="D157" s="4">
        <v>5</v>
      </c>
      <c r="E157" s="4"/>
      <c r="F157" s="4" t="s">
        <v>15</v>
      </c>
      <c r="G157" s="4">
        <f t="shared" si="37"/>
        <v>16</v>
      </c>
      <c r="H157" s="4">
        <v>0</v>
      </c>
      <c r="I157" s="4">
        <v>0</v>
      </c>
      <c r="J157" s="4">
        <v>0</v>
      </c>
      <c r="K157" s="4">
        <v>9</v>
      </c>
      <c r="L157" s="4">
        <v>7</v>
      </c>
      <c r="M157" s="4">
        <f t="shared" si="38"/>
        <v>16</v>
      </c>
      <c r="N157" s="8">
        <f t="shared" si="39"/>
        <v>3.4375</v>
      </c>
      <c r="O157" s="8">
        <f t="shared" si="40"/>
        <v>0.49607837082461076</v>
      </c>
      <c r="P157" s="4">
        <v>0</v>
      </c>
      <c r="Q157" s="4">
        <v>0</v>
      </c>
    </row>
    <row r="158" spans="1:17" ht="21.75">
      <c r="A158" s="13" t="s">
        <v>251</v>
      </c>
      <c r="B158" s="13" t="s">
        <v>294</v>
      </c>
      <c r="C158" s="3"/>
      <c r="D158" s="4">
        <v>5</v>
      </c>
      <c r="E158" s="4"/>
      <c r="F158" s="4" t="s">
        <v>15</v>
      </c>
      <c r="G158" s="4"/>
      <c r="H158" s="4"/>
      <c r="I158" s="4"/>
      <c r="J158" s="4"/>
      <c r="K158" s="4"/>
      <c r="L158" s="4"/>
      <c r="M158" s="4"/>
      <c r="N158" s="8"/>
      <c r="O158" s="8"/>
      <c r="P158" s="4"/>
      <c r="Q158" s="4"/>
    </row>
    <row r="159" spans="1:17" ht="21.75">
      <c r="A159" s="13" t="s">
        <v>49</v>
      </c>
      <c r="B159" s="13" t="s">
        <v>312</v>
      </c>
      <c r="C159" s="3"/>
      <c r="D159" s="4">
        <v>6</v>
      </c>
      <c r="E159" s="4"/>
      <c r="F159" s="5" t="s">
        <v>15</v>
      </c>
      <c r="G159" s="4">
        <f>SUM(H159:L159,P159:Q159)</f>
        <v>18</v>
      </c>
      <c r="H159" s="4">
        <v>0</v>
      </c>
      <c r="I159" s="4">
        <v>0</v>
      </c>
      <c r="J159" s="4">
        <v>4</v>
      </c>
      <c r="K159" s="4">
        <v>12</v>
      </c>
      <c r="L159" s="4">
        <v>2</v>
      </c>
      <c r="M159" s="4">
        <f>SUM(H159:L159)</f>
        <v>18</v>
      </c>
      <c r="N159" s="8">
        <f>(1*I159+2*J159+3*K159+4*L159)/M159</f>
        <v>2.888888888888889</v>
      </c>
      <c r="O159" s="8">
        <f>SQRT((H159*0^2+I159*1^2+J159*2^2+K159*3^2+L159*4^2)/M159-N159^2)</f>
        <v>0.5665577237325313</v>
      </c>
      <c r="P159" s="4">
        <v>0</v>
      </c>
      <c r="Q159" s="4">
        <v>0</v>
      </c>
    </row>
    <row r="160" spans="1:17" ht="21.75">
      <c r="A160" s="13" t="s">
        <v>313</v>
      </c>
      <c r="B160" s="13" t="s">
        <v>314</v>
      </c>
      <c r="C160" s="3"/>
      <c r="D160" s="4">
        <v>6</v>
      </c>
      <c r="E160" s="4"/>
      <c r="F160" s="5" t="s">
        <v>15</v>
      </c>
      <c r="G160" s="4">
        <f>SUM(H160:L160,P160:Q160)</f>
        <v>6</v>
      </c>
      <c r="H160" s="4">
        <v>0</v>
      </c>
      <c r="I160" s="4">
        <v>0</v>
      </c>
      <c r="J160" s="4">
        <v>3</v>
      </c>
      <c r="K160" s="4">
        <v>3</v>
      </c>
      <c r="L160" s="4">
        <v>0</v>
      </c>
      <c r="M160" s="4">
        <f>SUM(H160:L160)</f>
        <v>6</v>
      </c>
      <c r="N160" s="8">
        <f>(1*I160+2*J160+3*K160+4*L160)/M160</f>
        <v>2.5</v>
      </c>
      <c r="O160" s="8">
        <f>SQRT((H160*0^2+I160*1^2+J160*2^2+K160*3^2+L160*4^2)/M160-N160^2)</f>
        <v>0.5</v>
      </c>
      <c r="P160" s="4">
        <v>0</v>
      </c>
      <c r="Q160" s="4">
        <v>0</v>
      </c>
    </row>
    <row r="161" spans="1:17" ht="21.75">
      <c r="A161" s="13" t="s">
        <v>317</v>
      </c>
      <c r="B161" s="13" t="s">
        <v>318</v>
      </c>
      <c r="C161" s="3"/>
      <c r="D161" s="4">
        <v>6</v>
      </c>
      <c r="E161" s="4"/>
      <c r="F161" s="5" t="s">
        <v>15</v>
      </c>
      <c r="G161" s="4">
        <f>SUM(H161:L161,P161:Q161)</f>
        <v>6</v>
      </c>
      <c r="H161" s="4">
        <v>0</v>
      </c>
      <c r="I161" s="4">
        <v>5</v>
      </c>
      <c r="J161" s="4">
        <v>0</v>
      </c>
      <c r="K161" s="4">
        <v>0</v>
      </c>
      <c r="L161" s="4">
        <v>0</v>
      </c>
      <c r="M161" s="4">
        <f>SUM(H161:L161)</f>
        <v>5</v>
      </c>
      <c r="N161" s="8">
        <f>(1*I161+2*J161+3*K161+4*L161)/M161</f>
        <v>1</v>
      </c>
      <c r="O161" s="8">
        <f>SQRT((H161*0^2+I161*1^2+J161*2^2+K161*3^2+L161*4^2)/M161-N161^2)</f>
        <v>0</v>
      </c>
      <c r="P161" s="4">
        <v>0</v>
      </c>
      <c r="Q161" s="4">
        <v>1</v>
      </c>
    </row>
    <row r="162" spans="1:17" ht="21.75">
      <c r="A162" s="13" t="s">
        <v>315</v>
      </c>
      <c r="B162" s="13" t="s">
        <v>316</v>
      </c>
      <c r="C162" s="3"/>
      <c r="D162" s="4">
        <v>6</v>
      </c>
      <c r="E162" s="4"/>
      <c r="F162" s="5" t="s">
        <v>15</v>
      </c>
      <c r="G162" s="4">
        <f>SUM(H162:L162,P162:Q162)</f>
        <v>6</v>
      </c>
      <c r="H162" s="4">
        <v>0</v>
      </c>
      <c r="I162" s="4">
        <v>5</v>
      </c>
      <c r="J162" s="4">
        <v>0</v>
      </c>
      <c r="K162" s="4">
        <v>0</v>
      </c>
      <c r="L162" s="4">
        <v>0</v>
      </c>
      <c r="M162" s="4">
        <f>SUM(H162:L162)</f>
        <v>5</v>
      </c>
      <c r="N162" s="8">
        <f>(1*I162+2*J162+3*K162+4*L162)/M162</f>
        <v>1</v>
      </c>
      <c r="O162" s="8">
        <f>SQRT((H162*0^2+I162*1^2+J162*2^2+K162*3^2+L162*4^2)/M162-N162^2)</f>
        <v>0</v>
      </c>
      <c r="P162" s="4">
        <v>0</v>
      </c>
      <c r="Q162" s="4">
        <v>1</v>
      </c>
    </row>
    <row r="163" spans="1:17" ht="21.75">
      <c r="A163" s="13" t="s">
        <v>310</v>
      </c>
      <c r="B163" s="13" t="s">
        <v>311</v>
      </c>
      <c r="C163" s="3"/>
      <c r="D163" s="4">
        <v>6</v>
      </c>
      <c r="E163" s="4"/>
      <c r="F163" s="5" t="s">
        <v>15</v>
      </c>
      <c r="G163" s="4">
        <f>SUM(H163:L163,P163:Q163)</f>
        <v>24</v>
      </c>
      <c r="H163" s="4">
        <v>0</v>
      </c>
      <c r="I163" s="4">
        <v>0</v>
      </c>
      <c r="J163" s="4">
        <v>2</v>
      </c>
      <c r="K163" s="4">
        <v>12</v>
      </c>
      <c r="L163" s="4">
        <v>10</v>
      </c>
      <c r="M163" s="4">
        <f>SUM(H163:L163)</f>
        <v>24</v>
      </c>
      <c r="N163" s="8">
        <f>(1*I163+2*J163+3*K163+4*L163)/M163</f>
        <v>3.3333333333333335</v>
      </c>
      <c r="O163" s="8">
        <f>SQRT((H163*0^2+I163*1^2+J163*2^2+K163*3^2+L163*4^2)/M163-N163^2)</f>
        <v>0.6236095644623224</v>
      </c>
      <c r="P163" s="4">
        <v>0</v>
      </c>
      <c r="Q163" s="4">
        <v>0</v>
      </c>
    </row>
    <row r="164" spans="1:17" s="1" customFormat="1" ht="21.75">
      <c r="A164" s="13"/>
      <c r="B164" s="13"/>
      <c r="C164" s="3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8"/>
      <c r="O164" s="8"/>
      <c r="P164" s="4"/>
      <c r="Q164" s="4"/>
    </row>
    <row r="165" spans="1:18" s="1" customFormat="1" ht="21.75">
      <c r="A165" s="6"/>
      <c r="B165" s="4" t="s">
        <v>34</v>
      </c>
      <c r="C165" s="5"/>
      <c r="D165" s="5"/>
      <c r="E165" s="5"/>
      <c r="F165" s="5"/>
      <c r="G165" s="6">
        <f>SUM(H165:L165,P165:Q165)</f>
        <v>2045</v>
      </c>
      <c r="H165" s="6">
        <f aca="true" t="shared" si="41" ref="H165:M165">SUM(H142:H164)</f>
        <v>57</v>
      </c>
      <c r="I165" s="6">
        <f t="shared" si="41"/>
        <v>244</v>
      </c>
      <c r="J165" s="6">
        <f t="shared" si="41"/>
        <v>760</v>
      </c>
      <c r="K165" s="6">
        <f t="shared" si="41"/>
        <v>691</v>
      </c>
      <c r="L165" s="6">
        <f t="shared" si="41"/>
        <v>280</v>
      </c>
      <c r="M165" s="6">
        <f t="shared" si="41"/>
        <v>2032</v>
      </c>
      <c r="N165" s="28">
        <f>(1*I165+2*J165+3*K165+4*L165)/M165</f>
        <v>2.439468503937008</v>
      </c>
      <c r="O165" s="28">
        <f>SQRT((H165*0^2+I165*1^2+J165*2^2+K165*3^2+L165*4^2)/M165-N165^2)</f>
        <v>0.9645678079298586</v>
      </c>
      <c r="P165" s="6">
        <f>SUM(P142:P164)</f>
        <v>8</v>
      </c>
      <c r="Q165" s="6">
        <f>SUM(Q142:Q164)</f>
        <v>5</v>
      </c>
      <c r="R165" s="11"/>
    </row>
    <row r="166" spans="1:18" s="1" customFormat="1" ht="21.75">
      <c r="A166" s="6"/>
      <c r="B166" s="4" t="s">
        <v>35</v>
      </c>
      <c r="C166" s="5"/>
      <c r="D166" s="5"/>
      <c r="E166" s="5"/>
      <c r="F166" s="5"/>
      <c r="G166" s="3">
        <f aca="true" t="shared" si="42" ref="G166:M166">G165*100/$G$165</f>
        <v>100</v>
      </c>
      <c r="H166" s="3">
        <f t="shared" si="42"/>
        <v>2.7872860635696823</v>
      </c>
      <c r="I166" s="3">
        <f t="shared" si="42"/>
        <v>11.93154034229829</v>
      </c>
      <c r="J166" s="3">
        <f t="shared" si="42"/>
        <v>37.163814180929094</v>
      </c>
      <c r="K166" s="3">
        <f t="shared" si="42"/>
        <v>33.789731051344745</v>
      </c>
      <c r="L166" s="3">
        <f t="shared" si="42"/>
        <v>13.691931540342297</v>
      </c>
      <c r="M166" s="3">
        <f t="shared" si="42"/>
        <v>99.3643031784841</v>
      </c>
      <c r="N166" s="3"/>
      <c r="O166" s="3"/>
      <c r="P166" s="3">
        <f>P165*100/$G$165</f>
        <v>0.39119804400978</v>
      </c>
      <c r="Q166" s="3">
        <f>Q165*100/$G$165</f>
        <v>0.24449877750611246</v>
      </c>
      <c r="R166" s="11"/>
    </row>
    <row r="167" spans="2:17" ht="23.25">
      <c r="B167" s="20" t="s">
        <v>327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/>
    </row>
    <row r="168" spans="2:17" ht="21.75">
      <c r="B168" s="17" t="s">
        <v>151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/>
    </row>
    <row r="169" spans="1:17" ht="28.5" customHeight="1">
      <c r="A169" s="46" t="s">
        <v>0</v>
      </c>
      <c r="B169" s="46" t="s">
        <v>7</v>
      </c>
      <c r="C169" s="3" t="s">
        <v>8</v>
      </c>
      <c r="D169" s="4" t="s">
        <v>9</v>
      </c>
      <c r="E169" s="4" t="s">
        <v>11</v>
      </c>
      <c r="F169" s="5" t="s">
        <v>10</v>
      </c>
      <c r="G169" s="48" t="s">
        <v>28</v>
      </c>
      <c r="H169" s="49" t="s">
        <v>26</v>
      </c>
      <c r="I169" s="49"/>
      <c r="J169" s="49"/>
      <c r="K169" s="49"/>
      <c r="L169" s="49"/>
      <c r="M169" s="50" t="s">
        <v>29</v>
      </c>
      <c r="N169" s="51" t="s">
        <v>27</v>
      </c>
      <c r="O169" s="51" t="s">
        <v>32</v>
      </c>
      <c r="P169" s="50" t="s">
        <v>33</v>
      </c>
      <c r="Q169" s="50"/>
    </row>
    <row r="170" spans="1:17" ht="21.75">
      <c r="A170" s="47"/>
      <c r="B170" s="47"/>
      <c r="C170" s="3"/>
      <c r="D170" s="4"/>
      <c r="E170" s="4"/>
      <c r="F170" s="5"/>
      <c r="G170" s="48"/>
      <c r="H170" s="4">
        <v>0</v>
      </c>
      <c r="I170" s="4">
        <v>1</v>
      </c>
      <c r="J170" s="4">
        <v>2</v>
      </c>
      <c r="K170" s="4">
        <v>3</v>
      </c>
      <c r="L170" s="4">
        <v>4</v>
      </c>
      <c r="M170" s="50"/>
      <c r="N170" s="51"/>
      <c r="O170" s="51"/>
      <c r="P170" s="4" t="s">
        <v>30</v>
      </c>
      <c r="Q170" s="4" t="s">
        <v>31</v>
      </c>
    </row>
    <row r="171" spans="1:17" ht="21.75">
      <c r="A171" s="13" t="s">
        <v>100</v>
      </c>
      <c r="B171" s="13" t="s">
        <v>109</v>
      </c>
      <c r="C171" s="3"/>
      <c r="D171" s="4">
        <v>1</v>
      </c>
      <c r="E171" s="4"/>
      <c r="F171" s="5" t="s">
        <v>13</v>
      </c>
      <c r="G171" s="4">
        <f aca="true" t="shared" si="43" ref="G171:G189">SUM(H171:L171,P171:Q171)</f>
        <v>546</v>
      </c>
      <c r="H171" s="4">
        <v>0</v>
      </c>
      <c r="I171" s="4">
        <v>122</v>
      </c>
      <c r="J171" s="4">
        <v>174</v>
      </c>
      <c r="K171" s="4">
        <v>196</v>
      </c>
      <c r="L171" s="4">
        <v>54</v>
      </c>
      <c r="M171" s="4">
        <f aca="true" t="shared" si="44" ref="M171:M189">SUM(H171:L171)</f>
        <v>546</v>
      </c>
      <c r="N171" s="8">
        <f aca="true" t="shared" si="45" ref="N171:N189">(1*I171+2*J171+3*K171+4*L171)/M171</f>
        <v>2.3333333333333335</v>
      </c>
      <c r="O171" s="8">
        <f aca="true" t="shared" si="46" ref="O171:O189">SQRT((H171*0^2+I171*1^2+J171*2^2+K171*3^2+L171*4^2)/M171-N171^2)</f>
        <v>0.9310804835839196</v>
      </c>
      <c r="P171" s="4">
        <v>0</v>
      </c>
      <c r="Q171" s="4">
        <v>0</v>
      </c>
    </row>
    <row r="172" spans="1:17" ht="21.75">
      <c r="A172" s="13" t="s">
        <v>101</v>
      </c>
      <c r="B172" s="13" t="s">
        <v>110</v>
      </c>
      <c r="C172" s="3"/>
      <c r="D172" s="4">
        <v>1</v>
      </c>
      <c r="E172" s="4"/>
      <c r="F172" s="5" t="s">
        <v>13</v>
      </c>
      <c r="G172" s="4">
        <f t="shared" si="43"/>
        <v>545</v>
      </c>
      <c r="H172" s="4">
        <v>0</v>
      </c>
      <c r="I172" s="4">
        <v>90</v>
      </c>
      <c r="J172" s="4">
        <v>177</v>
      </c>
      <c r="K172" s="4">
        <v>186</v>
      </c>
      <c r="L172" s="4">
        <v>92</v>
      </c>
      <c r="M172" s="4">
        <f t="shared" si="44"/>
        <v>545</v>
      </c>
      <c r="N172" s="8">
        <f t="shared" si="45"/>
        <v>2.5137614678899083</v>
      </c>
      <c r="O172" s="8">
        <f t="shared" si="46"/>
        <v>0.9579668732573143</v>
      </c>
      <c r="P172" s="4">
        <v>0</v>
      </c>
      <c r="Q172" s="4">
        <v>0</v>
      </c>
    </row>
    <row r="173" spans="1:17" ht="21.75">
      <c r="A173" s="13" t="s">
        <v>166</v>
      </c>
      <c r="B173" s="13" t="s">
        <v>167</v>
      </c>
      <c r="C173" s="3">
        <v>1.5</v>
      </c>
      <c r="D173" s="4">
        <v>2</v>
      </c>
      <c r="E173" s="4"/>
      <c r="F173" s="4" t="s">
        <v>13</v>
      </c>
      <c r="G173" s="4">
        <f t="shared" si="43"/>
        <v>83</v>
      </c>
      <c r="H173" s="4">
        <v>4</v>
      </c>
      <c r="I173" s="4">
        <v>33</v>
      </c>
      <c r="J173" s="4">
        <v>16</v>
      </c>
      <c r="K173" s="4">
        <v>21</v>
      </c>
      <c r="L173" s="4">
        <v>9</v>
      </c>
      <c r="M173" s="4">
        <f t="shared" si="44"/>
        <v>83</v>
      </c>
      <c r="N173" s="8">
        <f t="shared" si="45"/>
        <v>1.9759036144578312</v>
      </c>
      <c r="O173" s="8">
        <f t="shared" si="46"/>
        <v>1.1298352968192942</v>
      </c>
      <c r="P173" s="4">
        <v>0</v>
      </c>
      <c r="Q173" s="4">
        <v>0</v>
      </c>
    </row>
    <row r="174" spans="1:17" ht="21.75">
      <c r="A174" s="13" t="s">
        <v>155</v>
      </c>
      <c r="B174" s="13" t="s">
        <v>190</v>
      </c>
      <c r="C174" s="3">
        <v>1</v>
      </c>
      <c r="D174" s="4">
        <v>2</v>
      </c>
      <c r="E174" s="4"/>
      <c r="F174" s="4" t="s">
        <v>13</v>
      </c>
      <c r="G174" s="4">
        <f t="shared" si="43"/>
        <v>491</v>
      </c>
      <c r="H174" s="4">
        <v>25</v>
      </c>
      <c r="I174" s="4">
        <v>61</v>
      </c>
      <c r="J174" s="4">
        <v>186</v>
      </c>
      <c r="K174" s="4">
        <v>162</v>
      </c>
      <c r="L174" s="4">
        <v>52</v>
      </c>
      <c r="M174" s="4">
        <f t="shared" si="44"/>
        <v>486</v>
      </c>
      <c r="N174" s="8">
        <f t="shared" si="45"/>
        <v>2.3189300411522633</v>
      </c>
      <c r="O174" s="8">
        <f t="shared" si="46"/>
        <v>0.9954276575639276</v>
      </c>
      <c r="P174" s="4">
        <v>5</v>
      </c>
      <c r="Q174" s="4">
        <v>0</v>
      </c>
    </row>
    <row r="175" spans="1:17" ht="21.75">
      <c r="A175" s="13" t="s">
        <v>156</v>
      </c>
      <c r="B175" s="13" t="s">
        <v>191</v>
      </c>
      <c r="C175" s="3">
        <v>1</v>
      </c>
      <c r="D175" s="4">
        <v>2</v>
      </c>
      <c r="E175" s="4"/>
      <c r="F175" s="4" t="s">
        <v>13</v>
      </c>
      <c r="G175" s="4">
        <f t="shared" si="43"/>
        <v>489</v>
      </c>
      <c r="H175" s="4">
        <v>41</v>
      </c>
      <c r="I175" s="4">
        <v>173</v>
      </c>
      <c r="J175" s="4">
        <v>146</v>
      </c>
      <c r="K175" s="4">
        <v>74</v>
      </c>
      <c r="L175" s="4">
        <v>52</v>
      </c>
      <c r="M175" s="4">
        <f t="shared" si="44"/>
        <v>486</v>
      </c>
      <c r="N175" s="8">
        <f t="shared" si="45"/>
        <v>1.8415637860082306</v>
      </c>
      <c r="O175" s="8">
        <f t="shared" si="46"/>
        <v>1.1173900471797138</v>
      </c>
      <c r="P175" s="4">
        <v>3</v>
      </c>
      <c r="Q175" s="4">
        <v>0</v>
      </c>
    </row>
    <row r="176" spans="1:17" ht="21.75">
      <c r="A176" s="5" t="s">
        <v>46</v>
      </c>
      <c r="B176" s="5" t="s">
        <v>6</v>
      </c>
      <c r="C176" s="15"/>
      <c r="D176" s="5">
        <v>3</v>
      </c>
      <c r="E176" s="4"/>
      <c r="F176" s="5" t="s">
        <v>13</v>
      </c>
      <c r="G176" s="6">
        <f t="shared" si="43"/>
        <v>455</v>
      </c>
      <c r="H176" s="4">
        <v>15</v>
      </c>
      <c r="I176" s="4">
        <v>79</v>
      </c>
      <c r="J176" s="4">
        <v>108</v>
      </c>
      <c r="K176" s="4">
        <v>167</v>
      </c>
      <c r="L176" s="4">
        <v>86</v>
      </c>
      <c r="M176" s="4">
        <f t="shared" si="44"/>
        <v>455</v>
      </c>
      <c r="N176" s="8">
        <f t="shared" si="45"/>
        <v>2.5054945054945055</v>
      </c>
      <c r="O176" s="8">
        <f t="shared" si="46"/>
        <v>1.083072820029334</v>
      </c>
      <c r="P176" s="4">
        <v>0</v>
      </c>
      <c r="Q176" s="4">
        <v>0</v>
      </c>
    </row>
    <row r="177" spans="1:17" ht="21.75">
      <c r="A177" s="5" t="s">
        <v>204</v>
      </c>
      <c r="B177" s="5" t="s">
        <v>205</v>
      </c>
      <c r="C177" s="15"/>
      <c r="D177" s="5">
        <v>3</v>
      </c>
      <c r="E177" s="4"/>
      <c r="F177" s="5" t="s">
        <v>13</v>
      </c>
      <c r="G177" s="6">
        <f t="shared" si="43"/>
        <v>455</v>
      </c>
      <c r="H177" s="4">
        <v>15</v>
      </c>
      <c r="I177" s="4">
        <v>107</v>
      </c>
      <c r="J177" s="4">
        <v>165</v>
      </c>
      <c r="K177" s="4">
        <v>122</v>
      </c>
      <c r="L177" s="4">
        <v>45</v>
      </c>
      <c r="M177" s="4">
        <f t="shared" si="44"/>
        <v>454</v>
      </c>
      <c r="N177" s="8">
        <f t="shared" si="45"/>
        <v>2.1651982378854626</v>
      </c>
      <c r="O177" s="8">
        <f t="shared" si="46"/>
        <v>1.0028704750747375</v>
      </c>
      <c r="P177" s="4">
        <v>1</v>
      </c>
      <c r="Q177" s="4">
        <v>0</v>
      </c>
    </row>
    <row r="178" spans="1:17" ht="21.75">
      <c r="A178" s="5" t="s">
        <v>209</v>
      </c>
      <c r="B178" s="5" t="s">
        <v>210</v>
      </c>
      <c r="C178" s="15"/>
      <c r="D178" s="5">
        <v>3</v>
      </c>
      <c r="E178" s="4"/>
      <c r="F178" s="5" t="s">
        <v>13</v>
      </c>
      <c r="G178" s="6">
        <f t="shared" si="43"/>
        <v>35</v>
      </c>
      <c r="H178" s="4">
        <v>0</v>
      </c>
      <c r="I178" s="4">
        <v>14</v>
      </c>
      <c r="J178" s="4">
        <v>10</v>
      </c>
      <c r="K178" s="4">
        <v>9</v>
      </c>
      <c r="L178" s="4">
        <v>2</v>
      </c>
      <c r="M178" s="4">
        <f t="shared" si="44"/>
        <v>35</v>
      </c>
      <c r="N178" s="8">
        <f t="shared" si="45"/>
        <v>1.9714285714285715</v>
      </c>
      <c r="O178" s="8">
        <f t="shared" si="46"/>
        <v>0.9406901504659614</v>
      </c>
      <c r="P178" s="4">
        <v>0</v>
      </c>
      <c r="Q178" s="4">
        <v>0</v>
      </c>
    </row>
    <row r="179" spans="1:17" ht="21.75">
      <c r="A179" s="5" t="s">
        <v>91</v>
      </c>
      <c r="B179" s="5" t="s">
        <v>202</v>
      </c>
      <c r="C179" s="15"/>
      <c r="D179" s="5">
        <v>3</v>
      </c>
      <c r="E179" s="4"/>
      <c r="F179" s="5" t="s">
        <v>13</v>
      </c>
      <c r="G179" s="6">
        <f t="shared" si="43"/>
        <v>455</v>
      </c>
      <c r="H179" s="4">
        <v>20</v>
      </c>
      <c r="I179" s="4">
        <v>179</v>
      </c>
      <c r="J179" s="4">
        <v>146</v>
      </c>
      <c r="K179" s="4">
        <v>92</v>
      </c>
      <c r="L179" s="4">
        <v>18</v>
      </c>
      <c r="M179" s="4">
        <f t="shared" si="44"/>
        <v>455</v>
      </c>
      <c r="N179" s="8">
        <f t="shared" si="45"/>
        <v>1.8</v>
      </c>
      <c r="O179" s="8">
        <f t="shared" si="46"/>
        <v>0.9432233720971559</v>
      </c>
      <c r="P179" s="4">
        <v>0</v>
      </c>
      <c r="Q179" s="4">
        <v>0</v>
      </c>
    </row>
    <row r="180" spans="1:17" ht="21.75">
      <c r="A180" s="13" t="s">
        <v>221</v>
      </c>
      <c r="B180" s="13" t="s">
        <v>190</v>
      </c>
      <c r="C180" s="3"/>
      <c r="D180" s="4">
        <v>4</v>
      </c>
      <c r="E180" s="4"/>
      <c r="F180" s="5" t="s">
        <v>13</v>
      </c>
      <c r="G180" s="4">
        <f t="shared" si="43"/>
        <v>274</v>
      </c>
      <c r="H180" s="4">
        <v>18</v>
      </c>
      <c r="I180" s="4">
        <v>30</v>
      </c>
      <c r="J180" s="4">
        <v>58</v>
      </c>
      <c r="K180" s="4">
        <v>125</v>
      </c>
      <c r="L180" s="4">
        <v>37</v>
      </c>
      <c r="M180" s="4">
        <f t="shared" si="44"/>
        <v>268</v>
      </c>
      <c r="N180" s="8">
        <f t="shared" si="45"/>
        <v>2.496268656716418</v>
      </c>
      <c r="O180" s="8">
        <f t="shared" si="46"/>
        <v>1.0737649424823692</v>
      </c>
      <c r="P180" s="4">
        <v>6</v>
      </c>
      <c r="Q180" s="4">
        <v>0</v>
      </c>
    </row>
    <row r="181" spans="1:17" ht="19.5" customHeight="1">
      <c r="A181" s="13" t="s">
        <v>235</v>
      </c>
      <c r="B181" s="13" t="s">
        <v>236</v>
      </c>
      <c r="C181" s="3"/>
      <c r="D181" s="4">
        <v>4</v>
      </c>
      <c r="E181" s="4"/>
      <c r="F181" s="5" t="s">
        <v>13</v>
      </c>
      <c r="G181" s="4">
        <f t="shared" si="43"/>
        <v>66</v>
      </c>
      <c r="H181" s="4">
        <v>0</v>
      </c>
      <c r="I181" s="4">
        <v>8</v>
      </c>
      <c r="J181" s="4">
        <v>39</v>
      </c>
      <c r="K181" s="4">
        <v>14</v>
      </c>
      <c r="L181" s="4">
        <v>2</v>
      </c>
      <c r="M181" s="4">
        <f t="shared" si="44"/>
        <v>63</v>
      </c>
      <c r="N181" s="8">
        <f t="shared" si="45"/>
        <v>2.1587301587301586</v>
      </c>
      <c r="O181" s="8">
        <f t="shared" si="46"/>
        <v>0.6715617714700375</v>
      </c>
      <c r="P181" s="4">
        <v>3</v>
      </c>
      <c r="Q181" s="4">
        <v>0</v>
      </c>
    </row>
    <row r="182" spans="1:17" ht="19.5" customHeight="1">
      <c r="A182" s="13" t="s">
        <v>222</v>
      </c>
      <c r="B182" s="13" t="s">
        <v>191</v>
      </c>
      <c r="C182" s="3"/>
      <c r="D182" s="4">
        <v>4</v>
      </c>
      <c r="E182" s="4"/>
      <c r="F182" s="5" t="s">
        <v>13</v>
      </c>
      <c r="G182" s="4">
        <f t="shared" si="43"/>
        <v>274</v>
      </c>
      <c r="H182" s="4">
        <v>8</v>
      </c>
      <c r="I182" s="4">
        <v>29</v>
      </c>
      <c r="J182" s="4">
        <v>59</v>
      </c>
      <c r="K182" s="4">
        <v>91</v>
      </c>
      <c r="L182" s="4">
        <v>81</v>
      </c>
      <c r="M182" s="4">
        <f t="shared" si="44"/>
        <v>268</v>
      </c>
      <c r="N182" s="8">
        <f t="shared" si="45"/>
        <v>2.7761194029850746</v>
      </c>
      <c r="O182" s="8">
        <f t="shared" si="46"/>
        <v>1.0834011608334029</v>
      </c>
      <c r="P182" s="4">
        <v>6</v>
      </c>
      <c r="Q182" s="4">
        <v>0</v>
      </c>
    </row>
    <row r="183" spans="1:17" ht="19.5" customHeight="1">
      <c r="A183" s="13" t="s">
        <v>247</v>
      </c>
      <c r="B183" s="13" t="s">
        <v>255</v>
      </c>
      <c r="C183" s="3"/>
      <c r="D183" s="4">
        <v>5</v>
      </c>
      <c r="E183" s="4"/>
      <c r="F183" s="4" t="s">
        <v>13</v>
      </c>
      <c r="G183" s="4">
        <f t="shared" si="43"/>
        <v>258</v>
      </c>
      <c r="H183" s="4">
        <v>31</v>
      </c>
      <c r="I183" s="4">
        <v>110</v>
      </c>
      <c r="J183" s="4">
        <v>98</v>
      </c>
      <c r="K183" s="4">
        <v>19</v>
      </c>
      <c r="L183" s="4">
        <v>0</v>
      </c>
      <c r="M183" s="4">
        <f t="shared" si="44"/>
        <v>258</v>
      </c>
      <c r="N183" s="8">
        <f t="shared" si="45"/>
        <v>1.4069767441860466</v>
      </c>
      <c r="O183" s="8">
        <f t="shared" si="46"/>
        <v>0.7930596277094037</v>
      </c>
      <c r="P183" s="4">
        <v>0</v>
      </c>
      <c r="Q183" s="4">
        <v>0</v>
      </c>
    </row>
    <row r="184" spans="1:17" ht="19.5" customHeight="1">
      <c r="A184" s="13" t="s">
        <v>277</v>
      </c>
      <c r="B184" s="13" t="s">
        <v>278</v>
      </c>
      <c r="C184" s="3"/>
      <c r="D184" s="4">
        <v>5</v>
      </c>
      <c r="E184" s="4"/>
      <c r="F184" s="4" t="s">
        <v>13</v>
      </c>
      <c r="G184" s="4">
        <f t="shared" si="43"/>
        <v>23</v>
      </c>
      <c r="H184" s="4">
        <v>3</v>
      </c>
      <c r="I184" s="4">
        <v>6</v>
      </c>
      <c r="J184" s="4">
        <v>13</v>
      </c>
      <c r="K184" s="4">
        <v>1</v>
      </c>
      <c r="L184" s="4">
        <v>0</v>
      </c>
      <c r="M184" s="4">
        <f t="shared" si="44"/>
        <v>23</v>
      </c>
      <c r="N184" s="8">
        <f t="shared" si="45"/>
        <v>1.5217391304347827</v>
      </c>
      <c r="O184" s="8">
        <f t="shared" si="46"/>
        <v>0.7728864710709207</v>
      </c>
      <c r="P184" s="4">
        <v>0</v>
      </c>
      <c r="Q184" s="4">
        <v>0</v>
      </c>
    </row>
    <row r="185" spans="1:17" ht="19.5" customHeight="1">
      <c r="A185" s="13" t="s">
        <v>248</v>
      </c>
      <c r="B185" s="13" t="s">
        <v>256</v>
      </c>
      <c r="C185" s="3"/>
      <c r="D185" s="4">
        <v>5</v>
      </c>
      <c r="E185" s="4"/>
      <c r="F185" s="4" t="s">
        <v>13</v>
      </c>
      <c r="G185" s="4">
        <f t="shared" si="43"/>
        <v>259</v>
      </c>
      <c r="H185" s="4">
        <v>19</v>
      </c>
      <c r="I185" s="4">
        <v>37</v>
      </c>
      <c r="J185" s="4">
        <v>126</v>
      </c>
      <c r="K185" s="4">
        <v>74</v>
      </c>
      <c r="L185" s="4">
        <v>2</v>
      </c>
      <c r="M185" s="4">
        <f t="shared" si="44"/>
        <v>258</v>
      </c>
      <c r="N185" s="8">
        <f t="shared" si="45"/>
        <v>2.011627906976744</v>
      </c>
      <c r="O185" s="8">
        <f t="shared" si="46"/>
        <v>0.8692978461193333</v>
      </c>
      <c r="P185" s="4">
        <v>1</v>
      </c>
      <c r="Q185" s="4">
        <v>0</v>
      </c>
    </row>
    <row r="186" spans="1:17" ht="19.5" customHeight="1">
      <c r="A186" s="13" t="s">
        <v>265</v>
      </c>
      <c r="B186" s="13" t="s">
        <v>266</v>
      </c>
      <c r="C186" s="3"/>
      <c r="D186" s="4">
        <v>5</v>
      </c>
      <c r="E186" s="4"/>
      <c r="F186" s="4" t="s">
        <v>13</v>
      </c>
      <c r="G186" s="4">
        <f t="shared" si="43"/>
        <v>55</v>
      </c>
      <c r="H186" s="4">
        <v>2</v>
      </c>
      <c r="I186" s="4">
        <v>30</v>
      </c>
      <c r="J186" s="4">
        <v>22</v>
      </c>
      <c r="K186" s="4">
        <v>1</v>
      </c>
      <c r="L186" s="4">
        <v>0</v>
      </c>
      <c r="M186" s="4">
        <f t="shared" si="44"/>
        <v>55</v>
      </c>
      <c r="N186" s="8">
        <f t="shared" si="45"/>
        <v>1.4</v>
      </c>
      <c r="O186" s="8">
        <f t="shared" si="46"/>
        <v>0.5908391567007973</v>
      </c>
      <c r="P186" s="4">
        <v>0</v>
      </c>
      <c r="Q186" s="4">
        <v>0</v>
      </c>
    </row>
    <row r="187" spans="1:17" ht="19.5" customHeight="1">
      <c r="A187" s="13" t="s">
        <v>80</v>
      </c>
      <c r="B187" s="13" t="s">
        <v>319</v>
      </c>
      <c r="C187" s="3"/>
      <c r="D187" s="4">
        <v>6</v>
      </c>
      <c r="E187" s="4"/>
      <c r="F187" s="5" t="s">
        <v>13</v>
      </c>
      <c r="G187" s="4">
        <f t="shared" si="43"/>
        <v>73</v>
      </c>
      <c r="H187" s="4">
        <v>0</v>
      </c>
      <c r="I187" s="4">
        <v>0</v>
      </c>
      <c r="J187" s="4">
        <v>1</v>
      </c>
      <c r="K187" s="4">
        <v>34</v>
      </c>
      <c r="L187" s="4">
        <v>38</v>
      </c>
      <c r="M187" s="4">
        <f t="shared" si="44"/>
        <v>73</v>
      </c>
      <c r="N187" s="8">
        <f t="shared" si="45"/>
        <v>3.506849315068493</v>
      </c>
      <c r="O187" s="8">
        <f t="shared" si="46"/>
        <v>0.5266406242942772</v>
      </c>
      <c r="P187" s="4">
        <v>0</v>
      </c>
      <c r="Q187" s="4">
        <v>0</v>
      </c>
    </row>
    <row r="188" spans="1:17" ht="19.5" customHeight="1">
      <c r="A188" s="13" t="s">
        <v>67</v>
      </c>
      <c r="B188" s="13" t="s">
        <v>6</v>
      </c>
      <c r="C188" s="3"/>
      <c r="D188" s="4">
        <v>6</v>
      </c>
      <c r="E188" s="4"/>
      <c r="F188" s="5" t="s">
        <v>13</v>
      </c>
      <c r="G188" s="4">
        <f t="shared" si="43"/>
        <v>286</v>
      </c>
      <c r="H188" s="4">
        <v>0</v>
      </c>
      <c r="I188" s="4">
        <v>15</v>
      </c>
      <c r="J188" s="4">
        <v>43</v>
      </c>
      <c r="K188" s="4">
        <v>92</v>
      </c>
      <c r="L188" s="4">
        <v>135</v>
      </c>
      <c r="M188" s="4">
        <f t="shared" si="44"/>
        <v>285</v>
      </c>
      <c r="N188" s="8">
        <f t="shared" si="45"/>
        <v>3.2175438596491226</v>
      </c>
      <c r="O188" s="8">
        <f t="shared" si="46"/>
        <v>0.8875597942827341</v>
      </c>
      <c r="P188" s="4">
        <v>0</v>
      </c>
      <c r="Q188" s="4">
        <v>1</v>
      </c>
    </row>
    <row r="189" spans="1:17" ht="19.5" customHeight="1">
      <c r="A189" s="13" t="s">
        <v>65</v>
      </c>
      <c r="B189" s="13" t="s">
        <v>19</v>
      </c>
      <c r="C189" s="3"/>
      <c r="D189" s="4">
        <v>6</v>
      </c>
      <c r="E189" s="4"/>
      <c r="F189" s="5" t="s">
        <v>13</v>
      </c>
      <c r="G189" s="4">
        <f t="shared" si="43"/>
        <v>287</v>
      </c>
      <c r="H189" s="4">
        <v>1</v>
      </c>
      <c r="I189" s="4">
        <v>11</v>
      </c>
      <c r="J189" s="4">
        <v>56</v>
      </c>
      <c r="K189" s="4">
        <v>143</v>
      </c>
      <c r="L189" s="4">
        <v>76</v>
      </c>
      <c r="M189" s="4">
        <f t="shared" si="44"/>
        <v>287</v>
      </c>
      <c r="N189" s="8">
        <f t="shared" si="45"/>
        <v>2.9825783972125435</v>
      </c>
      <c r="O189" s="8">
        <f t="shared" si="46"/>
        <v>0.8026803790377617</v>
      </c>
      <c r="P189" s="4">
        <v>0</v>
      </c>
      <c r="Q189" s="4">
        <v>0</v>
      </c>
    </row>
    <row r="190" spans="1:17" s="1" customFormat="1" ht="21.75">
      <c r="A190" s="13"/>
      <c r="B190" s="13"/>
      <c r="C190" s="3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8"/>
      <c r="O190" s="8"/>
      <c r="P190" s="4"/>
      <c r="Q190" s="4"/>
    </row>
    <row r="191" spans="1:18" s="1" customFormat="1" ht="21.75">
      <c r="A191" s="6"/>
      <c r="B191" s="4" t="s">
        <v>34</v>
      </c>
      <c r="C191" s="5"/>
      <c r="D191" s="5"/>
      <c r="E191" s="5"/>
      <c r="F191" s="5"/>
      <c r="G191" s="6">
        <f>SUM(H191:L191,P191:Q191)</f>
        <v>5409</v>
      </c>
      <c r="H191" s="6">
        <f aca="true" t="shared" si="47" ref="H191:M191">SUM(H171:H190)</f>
        <v>202</v>
      </c>
      <c r="I191" s="6">
        <f t="shared" si="47"/>
        <v>1134</v>
      </c>
      <c r="J191" s="6">
        <f t="shared" si="47"/>
        <v>1643</v>
      </c>
      <c r="K191" s="6">
        <f t="shared" si="47"/>
        <v>1623</v>
      </c>
      <c r="L191" s="6">
        <f t="shared" si="47"/>
        <v>781</v>
      </c>
      <c r="M191" s="6">
        <f t="shared" si="47"/>
        <v>5383</v>
      </c>
      <c r="N191" s="28">
        <f>(1*I191+2*J191+3*K191+4*L191)/M191</f>
        <v>2.3059632175366898</v>
      </c>
      <c r="O191" s="28">
        <f>SQRT((H191*0^2+I191*1^2+J191*2^2+K191*3^2+L191*4^2)/M191-N191^2)</f>
        <v>1.0719151791769734</v>
      </c>
      <c r="P191" s="6">
        <f>SUM(P171:P190)</f>
        <v>25</v>
      </c>
      <c r="Q191" s="6">
        <f>SUM(Q171:Q190)</f>
        <v>1</v>
      </c>
      <c r="R191" s="11"/>
    </row>
    <row r="192" spans="1:18" s="1" customFormat="1" ht="21.75">
      <c r="A192" s="6"/>
      <c r="B192" s="4" t="s">
        <v>35</v>
      </c>
      <c r="C192" s="5"/>
      <c r="D192" s="5"/>
      <c r="E192" s="5"/>
      <c r="F192" s="5"/>
      <c r="G192" s="3">
        <f aca="true" t="shared" si="48" ref="G192:M192">G191*100/$G$191</f>
        <v>100</v>
      </c>
      <c r="H192" s="3">
        <f t="shared" si="48"/>
        <v>3.7345165464965797</v>
      </c>
      <c r="I192" s="3">
        <f t="shared" si="48"/>
        <v>20.965058236272878</v>
      </c>
      <c r="J192" s="3">
        <f t="shared" si="48"/>
        <v>30.37530042521723</v>
      </c>
      <c r="K192" s="3">
        <f t="shared" si="48"/>
        <v>30.00554631170272</v>
      </c>
      <c r="L192" s="3">
        <f t="shared" si="48"/>
        <v>14.438898132741727</v>
      </c>
      <c r="M192" s="3">
        <f t="shared" si="48"/>
        <v>99.51931965243114</v>
      </c>
      <c r="N192" s="3"/>
      <c r="O192" s="3"/>
      <c r="P192" s="3">
        <f>P191*100/$G$191</f>
        <v>0.4621926418931411</v>
      </c>
      <c r="Q192" s="3">
        <f>Q191*100/$G$191</f>
        <v>0.018487705675725642</v>
      </c>
      <c r="R192" s="11"/>
    </row>
    <row r="193" spans="2:17" ht="23.25">
      <c r="B193" s="20" t="s">
        <v>328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/>
    </row>
    <row r="194" spans="2:17" ht="21.75">
      <c r="B194" s="17" t="s">
        <v>151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/>
    </row>
    <row r="195" spans="1:17" ht="28.5" customHeight="1">
      <c r="A195" s="46" t="s">
        <v>0</v>
      </c>
      <c r="B195" s="46" t="s">
        <v>7</v>
      </c>
      <c r="C195" s="3" t="s">
        <v>8</v>
      </c>
      <c r="D195" s="4" t="s">
        <v>9</v>
      </c>
      <c r="E195" s="4" t="s">
        <v>11</v>
      </c>
      <c r="F195" s="5" t="s">
        <v>10</v>
      </c>
      <c r="G195" s="48" t="s">
        <v>28</v>
      </c>
      <c r="H195" s="49" t="s">
        <v>26</v>
      </c>
      <c r="I195" s="49"/>
      <c r="J195" s="49"/>
      <c r="K195" s="49"/>
      <c r="L195" s="49"/>
      <c r="M195" s="50" t="s">
        <v>29</v>
      </c>
      <c r="N195" s="51" t="s">
        <v>27</v>
      </c>
      <c r="O195" s="51" t="s">
        <v>32</v>
      </c>
      <c r="P195" s="50" t="s">
        <v>33</v>
      </c>
      <c r="Q195" s="50"/>
    </row>
    <row r="196" spans="1:17" ht="21.75">
      <c r="A196" s="47"/>
      <c r="B196" s="47"/>
      <c r="C196" s="3"/>
      <c r="D196" s="4"/>
      <c r="E196" s="4"/>
      <c r="F196" s="5"/>
      <c r="G196" s="48"/>
      <c r="H196" s="4">
        <v>0</v>
      </c>
      <c r="I196" s="4">
        <v>1</v>
      </c>
      <c r="J196" s="4">
        <v>2</v>
      </c>
      <c r="K196" s="4">
        <v>3</v>
      </c>
      <c r="L196" s="4">
        <v>4</v>
      </c>
      <c r="M196" s="50"/>
      <c r="N196" s="51"/>
      <c r="O196" s="51"/>
      <c r="P196" s="4" t="s">
        <v>30</v>
      </c>
      <c r="Q196" s="4" t="s">
        <v>31</v>
      </c>
    </row>
    <row r="197" spans="1:17" ht="19.5" customHeight="1">
      <c r="A197" s="29" t="s">
        <v>106</v>
      </c>
      <c r="B197" s="29" t="s">
        <v>115</v>
      </c>
      <c r="C197" s="30"/>
      <c r="D197" s="31">
        <v>1</v>
      </c>
      <c r="E197" s="31"/>
      <c r="F197" s="32" t="s">
        <v>18</v>
      </c>
      <c r="G197" s="31">
        <f aca="true" t="shared" si="49" ref="G197:G214">SUM(H197:L197,P197:Q197)</f>
        <v>549</v>
      </c>
      <c r="H197" s="31">
        <v>5</v>
      </c>
      <c r="I197" s="31">
        <v>96</v>
      </c>
      <c r="J197" s="31">
        <v>144</v>
      </c>
      <c r="K197" s="31">
        <v>160</v>
      </c>
      <c r="L197" s="31">
        <v>143</v>
      </c>
      <c r="M197" s="31">
        <f aca="true" t="shared" si="50" ref="M197:M214">SUM(H197:L197)</f>
        <v>548</v>
      </c>
      <c r="N197" s="33">
        <f aca="true" t="shared" si="51" ref="N197:N214">(1*I197+2*J197+3*K197+4*L197)/M197</f>
        <v>2.6204379562043796</v>
      </c>
      <c r="O197" s="33">
        <f aca="true" t="shared" si="52" ref="O197:O214">SQRT((H197*0^2+I197*1^2+J197*2^2+K197*3^2+L197*4^2)/M197-N197^2)</f>
        <v>1.0781938591808917</v>
      </c>
      <c r="P197" s="31">
        <v>1</v>
      </c>
      <c r="Q197" s="31">
        <v>0</v>
      </c>
    </row>
    <row r="198" spans="1:17" ht="19.5" customHeight="1">
      <c r="A198" s="34" t="s">
        <v>130</v>
      </c>
      <c r="B198" s="34" t="s">
        <v>146</v>
      </c>
      <c r="C198" s="35"/>
      <c r="D198" s="36">
        <v>1</v>
      </c>
      <c r="E198" s="36"/>
      <c r="F198" s="37" t="s">
        <v>18</v>
      </c>
      <c r="G198" s="36">
        <f t="shared" si="49"/>
        <v>88</v>
      </c>
      <c r="H198" s="36">
        <v>0</v>
      </c>
      <c r="I198" s="36">
        <v>30</v>
      </c>
      <c r="J198" s="36">
        <v>31</v>
      </c>
      <c r="K198" s="36">
        <v>24</v>
      </c>
      <c r="L198" s="36">
        <v>3</v>
      </c>
      <c r="M198" s="36">
        <f t="shared" si="50"/>
        <v>88</v>
      </c>
      <c r="N198" s="38">
        <f t="shared" si="51"/>
        <v>2</v>
      </c>
      <c r="O198" s="38">
        <f t="shared" si="52"/>
        <v>0.8660254037844386</v>
      </c>
      <c r="P198" s="36">
        <v>0</v>
      </c>
      <c r="Q198" s="36">
        <v>0</v>
      </c>
    </row>
    <row r="199" spans="1:17" ht="19.5" customHeight="1">
      <c r="A199" s="34" t="s">
        <v>131</v>
      </c>
      <c r="B199" s="34" t="s">
        <v>147</v>
      </c>
      <c r="C199" s="35"/>
      <c r="D199" s="36">
        <v>1</v>
      </c>
      <c r="E199" s="36"/>
      <c r="F199" s="37" t="s">
        <v>18</v>
      </c>
      <c r="G199" s="36">
        <f t="shared" si="49"/>
        <v>85</v>
      </c>
      <c r="H199" s="36">
        <v>0</v>
      </c>
      <c r="I199" s="36">
        <v>28</v>
      </c>
      <c r="J199" s="36">
        <v>24</v>
      </c>
      <c r="K199" s="36">
        <v>25</v>
      </c>
      <c r="L199" s="36">
        <v>7</v>
      </c>
      <c r="M199" s="36">
        <f t="shared" si="50"/>
        <v>84</v>
      </c>
      <c r="N199" s="38">
        <f t="shared" si="51"/>
        <v>2.130952380952381</v>
      </c>
      <c r="O199" s="38">
        <f t="shared" si="52"/>
        <v>0.9732097349536827</v>
      </c>
      <c r="P199" s="36">
        <v>1</v>
      </c>
      <c r="Q199" s="36">
        <v>0</v>
      </c>
    </row>
    <row r="200" spans="1:17" ht="19.5" customHeight="1">
      <c r="A200" s="34" t="s">
        <v>161</v>
      </c>
      <c r="B200" s="34" t="s">
        <v>195</v>
      </c>
      <c r="C200" s="35">
        <v>0.5</v>
      </c>
      <c r="D200" s="36">
        <v>2</v>
      </c>
      <c r="E200" s="36"/>
      <c r="F200" s="36" t="s">
        <v>18</v>
      </c>
      <c r="G200" s="36">
        <f t="shared" si="49"/>
        <v>490</v>
      </c>
      <c r="H200" s="36">
        <v>26</v>
      </c>
      <c r="I200" s="36">
        <v>159</v>
      </c>
      <c r="J200" s="36">
        <v>178</v>
      </c>
      <c r="K200" s="36">
        <v>106</v>
      </c>
      <c r="L200" s="36">
        <v>18</v>
      </c>
      <c r="M200" s="36">
        <f t="shared" si="50"/>
        <v>487</v>
      </c>
      <c r="N200" s="38">
        <f t="shared" si="51"/>
        <v>1.8583162217659137</v>
      </c>
      <c r="O200" s="38">
        <f t="shared" si="52"/>
        <v>0.9409940779990364</v>
      </c>
      <c r="P200" s="36">
        <v>3</v>
      </c>
      <c r="Q200" s="36">
        <v>0</v>
      </c>
    </row>
    <row r="201" spans="1:17" ht="19.5" customHeight="1">
      <c r="A201" s="34" t="s">
        <v>185</v>
      </c>
      <c r="B201" s="34" t="s">
        <v>186</v>
      </c>
      <c r="C201" s="35">
        <v>1</v>
      </c>
      <c r="D201" s="36">
        <v>2</v>
      </c>
      <c r="E201" s="36"/>
      <c r="F201" s="36" t="s">
        <v>18</v>
      </c>
      <c r="G201" s="36">
        <f t="shared" si="49"/>
        <v>249</v>
      </c>
      <c r="H201" s="36">
        <v>0</v>
      </c>
      <c r="I201" s="36">
        <v>70</v>
      </c>
      <c r="J201" s="36">
        <v>56</v>
      </c>
      <c r="K201" s="36">
        <v>78</v>
      </c>
      <c r="L201" s="36">
        <v>45</v>
      </c>
      <c r="M201" s="36">
        <f t="shared" si="50"/>
        <v>249</v>
      </c>
      <c r="N201" s="38">
        <f t="shared" si="51"/>
        <v>2.393574297188755</v>
      </c>
      <c r="O201" s="38">
        <f t="shared" si="52"/>
        <v>1.0781318791769394</v>
      </c>
      <c r="P201" s="36">
        <v>0</v>
      </c>
      <c r="Q201" s="36">
        <v>0</v>
      </c>
    </row>
    <row r="202" spans="1:17" ht="19.5" customHeight="1">
      <c r="A202" s="34" t="s">
        <v>183</v>
      </c>
      <c r="B202" s="34" t="s">
        <v>184</v>
      </c>
      <c r="C202" s="35">
        <v>1</v>
      </c>
      <c r="D202" s="36">
        <v>2</v>
      </c>
      <c r="E202" s="36"/>
      <c r="F202" s="36" t="s">
        <v>18</v>
      </c>
      <c r="G202" s="36">
        <f t="shared" si="49"/>
        <v>127</v>
      </c>
      <c r="H202" s="36">
        <v>0</v>
      </c>
      <c r="I202" s="36">
        <v>7</v>
      </c>
      <c r="J202" s="36">
        <v>30</v>
      </c>
      <c r="K202" s="36">
        <v>64</v>
      </c>
      <c r="L202" s="36">
        <v>24</v>
      </c>
      <c r="M202" s="36">
        <f t="shared" si="50"/>
        <v>125</v>
      </c>
      <c r="N202" s="38">
        <f t="shared" si="51"/>
        <v>2.84</v>
      </c>
      <c r="O202" s="38">
        <f t="shared" si="52"/>
        <v>0.7939773296511682</v>
      </c>
      <c r="P202" s="36">
        <v>2</v>
      </c>
      <c r="Q202" s="36">
        <v>0</v>
      </c>
    </row>
    <row r="203" spans="1:17" ht="19.5" customHeight="1">
      <c r="A203" s="34" t="s">
        <v>187</v>
      </c>
      <c r="B203" s="34" t="s">
        <v>188</v>
      </c>
      <c r="C203" s="35">
        <v>1</v>
      </c>
      <c r="D203" s="36">
        <v>2</v>
      </c>
      <c r="E203" s="36"/>
      <c r="F203" s="36" t="s">
        <v>18</v>
      </c>
      <c r="G203" s="36">
        <f t="shared" si="49"/>
        <v>43</v>
      </c>
      <c r="H203" s="36">
        <v>0</v>
      </c>
      <c r="I203" s="36">
        <v>5</v>
      </c>
      <c r="J203" s="36">
        <v>15</v>
      </c>
      <c r="K203" s="36">
        <v>14</v>
      </c>
      <c r="L203" s="36">
        <v>8</v>
      </c>
      <c r="M203" s="36">
        <f t="shared" si="50"/>
        <v>42</v>
      </c>
      <c r="N203" s="38">
        <f t="shared" si="51"/>
        <v>2.5952380952380953</v>
      </c>
      <c r="O203" s="38">
        <f t="shared" si="52"/>
        <v>0.927349623530973</v>
      </c>
      <c r="P203" s="36">
        <v>1</v>
      </c>
      <c r="Q203" s="36">
        <v>0</v>
      </c>
    </row>
    <row r="204" spans="1:17" ht="19.5" customHeight="1">
      <c r="A204" s="37" t="s">
        <v>47</v>
      </c>
      <c r="B204" s="37" t="s">
        <v>208</v>
      </c>
      <c r="C204" s="39"/>
      <c r="D204" s="37">
        <v>3</v>
      </c>
      <c r="E204" s="36"/>
      <c r="F204" s="37" t="s">
        <v>18</v>
      </c>
      <c r="G204" s="40">
        <f t="shared" si="49"/>
        <v>456</v>
      </c>
      <c r="H204" s="36">
        <v>21</v>
      </c>
      <c r="I204" s="36">
        <v>129</v>
      </c>
      <c r="J204" s="36">
        <v>114</v>
      </c>
      <c r="K204" s="36">
        <v>135</v>
      </c>
      <c r="L204" s="36">
        <v>55</v>
      </c>
      <c r="M204" s="36">
        <f t="shared" si="50"/>
        <v>454</v>
      </c>
      <c r="N204" s="38">
        <f t="shared" si="51"/>
        <v>2.1629955947136565</v>
      </c>
      <c r="O204" s="38">
        <f t="shared" si="52"/>
        <v>1.1065865342077155</v>
      </c>
      <c r="P204" s="36">
        <v>2</v>
      </c>
      <c r="Q204" s="36">
        <v>0</v>
      </c>
    </row>
    <row r="205" spans="1:17" ht="19.5" customHeight="1">
      <c r="A205" s="37" t="s">
        <v>53</v>
      </c>
      <c r="B205" s="37" t="s">
        <v>20</v>
      </c>
      <c r="C205" s="39"/>
      <c r="D205" s="37">
        <v>3</v>
      </c>
      <c r="E205" s="36"/>
      <c r="F205" s="37" t="s">
        <v>18</v>
      </c>
      <c r="G205" s="40">
        <f t="shared" si="49"/>
        <v>76</v>
      </c>
      <c r="H205" s="36">
        <v>0</v>
      </c>
      <c r="I205" s="36">
        <v>0</v>
      </c>
      <c r="J205" s="36">
        <v>39</v>
      </c>
      <c r="K205" s="36">
        <v>32</v>
      </c>
      <c r="L205" s="36">
        <v>5</v>
      </c>
      <c r="M205" s="36">
        <f t="shared" si="50"/>
        <v>76</v>
      </c>
      <c r="N205" s="38">
        <f t="shared" si="51"/>
        <v>2.5526315789473686</v>
      </c>
      <c r="O205" s="38">
        <f t="shared" si="52"/>
        <v>0.6154745033434988</v>
      </c>
      <c r="P205" s="36">
        <v>0</v>
      </c>
      <c r="Q205" s="36">
        <v>0</v>
      </c>
    </row>
    <row r="206" spans="1:17" ht="19.5" customHeight="1">
      <c r="A206" s="34" t="s">
        <v>244</v>
      </c>
      <c r="B206" s="34" t="s">
        <v>186</v>
      </c>
      <c r="C206" s="35"/>
      <c r="D206" s="36">
        <v>4</v>
      </c>
      <c r="E206" s="36"/>
      <c r="F206" s="37" t="s">
        <v>18</v>
      </c>
      <c r="G206" s="36">
        <f t="shared" si="49"/>
        <v>94</v>
      </c>
      <c r="H206" s="36">
        <v>7</v>
      </c>
      <c r="I206" s="36">
        <v>49</v>
      </c>
      <c r="J206" s="36">
        <v>19</v>
      </c>
      <c r="K206" s="36">
        <v>5</v>
      </c>
      <c r="L206" s="36">
        <v>11</v>
      </c>
      <c r="M206" s="36">
        <f t="shared" si="50"/>
        <v>91</v>
      </c>
      <c r="N206" s="38">
        <f t="shared" si="51"/>
        <v>1.6043956043956045</v>
      </c>
      <c r="O206" s="38">
        <f t="shared" si="52"/>
        <v>1.1082023943277983</v>
      </c>
      <c r="P206" s="36">
        <v>3</v>
      </c>
      <c r="Q206" s="36">
        <v>0</v>
      </c>
    </row>
    <row r="207" spans="1:17" ht="19.5" customHeight="1">
      <c r="A207" s="34" t="s">
        <v>227</v>
      </c>
      <c r="B207" s="34" t="s">
        <v>195</v>
      </c>
      <c r="C207" s="35"/>
      <c r="D207" s="36">
        <v>4</v>
      </c>
      <c r="E207" s="36"/>
      <c r="F207" s="37" t="s">
        <v>18</v>
      </c>
      <c r="G207" s="36">
        <f t="shared" si="49"/>
        <v>273</v>
      </c>
      <c r="H207" s="36">
        <v>54</v>
      </c>
      <c r="I207" s="36">
        <v>88</v>
      </c>
      <c r="J207" s="36">
        <v>64</v>
      </c>
      <c r="K207" s="36">
        <v>38</v>
      </c>
      <c r="L207" s="36">
        <v>23</v>
      </c>
      <c r="M207" s="36">
        <f t="shared" si="50"/>
        <v>267</v>
      </c>
      <c r="N207" s="38">
        <f t="shared" si="51"/>
        <v>1.5805243445692885</v>
      </c>
      <c r="O207" s="38">
        <f t="shared" si="52"/>
        <v>1.2039552895747343</v>
      </c>
      <c r="P207" s="36">
        <v>6</v>
      </c>
      <c r="Q207" s="36">
        <v>0</v>
      </c>
    </row>
    <row r="208" spans="1:17" ht="19.5" customHeight="1">
      <c r="A208" s="34" t="s">
        <v>286</v>
      </c>
      <c r="B208" s="34" t="s">
        <v>288</v>
      </c>
      <c r="C208" s="35"/>
      <c r="D208" s="36">
        <v>5</v>
      </c>
      <c r="E208" s="36"/>
      <c r="F208" s="36" t="s">
        <v>18</v>
      </c>
      <c r="G208" s="36">
        <f t="shared" si="49"/>
        <v>55</v>
      </c>
      <c r="H208" s="36">
        <v>1</v>
      </c>
      <c r="I208" s="36">
        <v>15</v>
      </c>
      <c r="J208" s="36">
        <v>25</v>
      </c>
      <c r="K208" s="36">
        <v>10</v>
      </c>
      <c r="L208" s="36">
        <v>3</v>
      </c>
      <c r="M208" s="36">
        <f t="shared" si="50"/>
        <v>54</v>
      </c>
      <c r="N208" s="38">
        <f t="shared" si="51"/>
        <v>1.9814814814814814</v>
      </c>
      <c r="O208" s="38">
        <f t="shared" si="52"/>
        <v>0.8711580360251169</v>
      </c>
      <c r="P208" s="36">
        <v>1</v>
      </c>
      <c r="Q208" s="36">
        <v>0</v>
      </c>
    </row>
    <row r="209" spans="1:17" ht="19.5" customHeight="1">
      <c r="A209" s="34" t="s">
        <v>287</v>
      </c>
      <c r="B209" s="34" t="s">
        <v>289</v>
      </c>
      <c r="C209" s="35"/>
      <c r="D209" s="36">
        <v>5</v>
      </c>
      <c r="E209" s="36"/>
      <c r="F209" s="36" t="s">
        <v>18</v>
      </c>
      <c r="G209" s="36">
        <f t="shared" si="49"/>
        <v>114</v>
      </c>
      <c r="H209" s="36">
        <v>3</v>
      </c>
      <c r="I209" s="36">
        <v>4</v>
      </c>
      <c r="J209" s="36">
        <v>25</v>
      </c>
      <c r="K209" s="36">
        <v>48</v>
      </c>
      <c r="L209" s="36">
        <v>32</v>
      </c>
      <c r="M209" s="36">
        <f t="shared" si="50"/>
        <v>112</v>
      </c>
      <c r="N209" s="38">
        <f t="shared" si="51"/>
        <v>2.9107142857142856</v>
      </c>
      <c r="O209" s="38">
        <f t="shared" si="52"/>
        <v>0.9406833707904239</v>
      </c>
      <c r="P209" s="36">
        <v>2</v>
      </c>
      <c r="Q209" s="36">
        <v>0</v>
      </c>
    </row>
    <row r="210" spans="1:17" ht="19.5" customHeight="1">
      <c r="A210" s="34" t="s">
        <v>290</v>
      </c>
      <c r="B210" s="34" t="s">
        <v>291</v>
      </c>
      <c r="C210" s="35"/>
      <c r="D210" s="36">
        <v>5</v>
      </c>
      <c r="E210" s="36"/>
      <c r="F210" s="36" t="s">
        <v>18</v>
      </c>
      <c r="G210" s="36">
        <f t="shared" si="49"/>
        <v>37</v>
      </c>
      <c r="H210" s="36">
        <v>0</v>
      </c>
      <c r="I210" s="36">
        <v>8</v>
      </c>
      <c r="J210" s="36">
        <v>23</v>
      </c>
      <c r="K210" s="36">
        <v>2</v>
      </c>
      <c r="L210" s="36">
        <v>4</v>
      </c>
      <c r="M210" s="36">
        <f t="shared" si="50"/>
        <v>37</v>
      </c>
      <c r="N210" s="38">
        <f t="shared" si="51"/>
        <v>2.054054054054054</v>
      </c>
      <c r="O210" s="38">
        <f t="shared" si="52"/>
        <v>0.8365290562455228</v>
      </c>
      <c r="P210" s="36">
        <v>0</v>
      </c>
      <c r="Q210" s="36">
        <v>0</v>
      </c>
    </row>
    <row r="211" spans="1:17" ht="19.5" customHeight="1">
      <c r="A211" s="34" t="s">
        <v>253</v>
      </c>
      <c r="B211" s="34" t="s">
        <v>260</v>
      </c>
      <c r="C211" s="35"/>
      <c r="D211" s="36">
        <v>5</v>
      </c>
      <c r="E211" s="36"/>
      <c r="F211" s="36" t="s">
        <v>18</v>
      </c>
      <c r="G211" s="36">
        <f t="shared" si="49"/>
        <v>258</v>
      </c>
      <c r="H211" s="36">
        <v>9</v>
      </c>
      <c r="I211" s="36">
        <v>65</v>
      </c>
      <c r="J211" s="36">
        <v>90</v>
      </c>
      <c r="K211" s="36">
        <v>72</v>
      </c>
      <c r="L211" s="36">
        <v>22</v>
      </c>
      <c r="M211" s="36">
        <f t="shared" si="50"/>
        <v>258</v>
      </c>
      <c r="N211" s="38">
        <f t="shared" si="51"/>
        <v>2.127906976744186</v>
      </c>
      <c r="O211" s="38">
        <f t="shared" si="52"/>
        <v>0.9976310501768215</v>
      </c>
      <c r="P211" s="36">
        <v>0</v>
      </c>
      <c r="Q211" s="36">
        <v>0</v>
      </c>
    </row>
    <row r="212" spans="1:17" ht="19.5" customHeight="1">
      <c r="A212" s="34" t="s">
        <v>68</v>
      </c>
      <c r="B212" s="34" t="s">
        <v>69</v>
      </c>
      <c r="C212" s="35"/>
      <c r="D212" s="36">
        <v>6</v>
      </c>
      <c r="E212" s="36"/>
      <c r="F212" s="37" t="s">
        <v>18</v>
      </c>
      <c r="G212" s="36">
        <f t="shared" si="49"/>
        <v>286</v>
      </c>
      <c r="H212" s="36">
        <v>8</v>
      </c>
      <c r="I212" s="36">
        <v>45</v>
      </c>
      <c r="J212" s="36">
        <v>120</v>
      </c>
      <c r="K212" s="36">
        <v>112</v>
      </c>
      <c r="L212" s="36">
        <v>1</v>
      </c>
      <c r="M212" s="36">
        <f t="shared" si="50"/>
        <v>286</v>
      </c>
      <c r="N212" s="38">
        <f t="shared" si="51"/>
        <v>2.1853146853146854</v>
      </c>
      <c r="O212" s="38">
        <f t="shared" si="52"/>
        <v>0.8003022193096138</v>
      </c>
      <c r="P212" s="36">
        <v>0</v>
      </c>
      <c r="Q212" s="36">
        <v>0</v>
      </c>
    </row>
    <row r="213" spans="1:17" ht="19.5" customHeight="1">
      <c r="A213" s="34" t="s">
        <v>71</v>
      </c>
      <c r="B213" s="34" t="s">
        <v>299</v>
      </c>
      <c r="C213" s="35"/>
      <c r="D213" s="36">
        <v>6</v>
      </c>
      <c r="E213" s="36"/>
      <c r="F213" s="37" t="s">
        <v>18</v>
      </c>
      <c r="G213" s="36">
        <f t="shared" si="49"/>
        <v>112</v>
      </c>
      <c r="H213" s="36">
        <v>0</v>
      </c>
      <c r="I213" s="36">
        <v>42</v>
      </c>
      <c r="J213" s="36">
        <v>51</v>
      </c>
      <c r="K213" s="36">
        <v>15</v>
      </c>
      <c r="L213" s="36">
        <v>4</v>
      </c>
      <c r="M213" s="36">
        <f t="shared" si="50"/>
        <v>112</v>
      </c>
      <c r="N213" s="38">
        <f t="shared" si="51"/>
        <v>1.8303571428571428</v>
      </c>
      <c r="O213" s="38">
        <f t="shared" si="52"/>
        <v>0.7893079343995741</v>
      </c>
      <c r="P213" s="36">
        <v>0</v>
      </c>
      <c r="Q213" s="36">
        <v>0</v>
      </c>
    </row>
    <row r="214" spans="1:17" ht="19.5" customHeight="1">
      <c r="A214" s="34" t="s">
        <v>72</v>
      </c>
      <c r="B214" s="34" t="s">
        <v>73</v>
      </c>
      <c r="C214" s="35"/>
      <c r="D214" s="36">
        <v>6</v>
      </c>
      <c r="E214" s="36"/>
      <c r="F214" s="37" t="s">
        <v>18</v>
      </c>
      <c r="G214" s="36">
        <f t="shared" si="49"/>
        <v>112</v>
      </c>
      <c r="H214" s="36">
        <v>0</v>
      </c>
      <c r="I214" s="36">
        <v>22</v>
      </c>
      <c r="J214" s="36">
        <v>49</v>
      </c>
      <c r="K214" s="36">
        <v>31</v>
      </c>
      <c r="L214" s="36">
        <v>10</v>
      </c>
      <c r="M214" s="36">
        <f t="shared" si="50"/>
        <v>112</v>
      </c>
      <c r="N214" s="38">
        <f t="shared" si="51"/>
        <v>2.2589285714285716</v>
      </c>
      <c r="O214" s="38">
        <f t="shared" si="52"/>
        <v>0.873677937088434</v>
      </c>
      <c r="P214" s="36">
        <v>0</v>
      </c>
      <c r="Q214" s="36">
        <v>0</v>
      </c>
    </row>
    <row r="215" spans="1:17" s="1" customFormat="1" ht="21.75">
      <c r="A215" s="34"/>
      <c r="B215" s="34"/>
      <c r="C215" s="35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8"/>
      <c r="O215" s="38"/>
      <c r="P215" s="36"/>
      <c r="Q215" s="36"/>
    </row>
    <row r="216" spans="1:18" s="1" customFormat="1" ht="21.75">
      <c r="A216" s="40"/>
      <c r="B216" s="36" t="s">
        <v>34</v>
      </c>
      <c r="C216" s="37"/>
      <c r="D216" s="37"/>
      <c r="E216" s="37"/>
      <c r="F216" s="37"/>
      <c r="G216" s="40">
        <f>SUM(H216:L216,P216:Q216)</f>
        <v>3504</v>
      </c>
      <c r="H216" s="40">
        <f aca="true" t="shared" si="53" ref="H216:M216">SUM(H197:H215)</f>
        <v>134</v>
      </c>
      <c r="I216" s="40">
        <f t="shared" si="53"/>
        <v>862</v>
      </c>
      <c r="J216" s="40">
        <f t="shared" si="53"/>
        <v>1097</v>
      </c>
      <c r="K216" s="40">
        <f t="shared" si="53"/>
        <v>971</v>
      </c>
      <c r="L216" s="40">
        <f t="shared" si="53"/>
        <v>418</v>
      </c>
      <c r="M216" s="40">
        <f t="shared" si="53"/>
        <v>3482</v>
      </c>
      <c r="N216" s="41">
        <f>(1*I216+2*J216+3*K216+4*L216)/M216</f>
        <v>2.194428489373923</v>
      </c>
      <c r="O216" s="41">
        <f>SQRT((H216*0^2+I216*1^2+J216*2^2+K216*3^2+L216*4^2)/M216-N216^2)</f>
        <v>1.0595930738289203</v>
      </c>
      <c r="P216" s="40">
        <f>SUM(P197:P215)</f>
        <v>22</v>
      </c>
      <c r="Q216" s="40">
        <f>SUM(Q197:Q215)</f>
        <v>0</v>
      </c>
      <c r="R216" s="11"/>
    </row>
    <row r="217" spans="1:18" s="1" customFormat="1" ht="21.75">
      <c r="A217" s="42"/>
      <c r="B217" s="43" t="s">
        <v>35</v>
      </c>
      <c r="C217" s="44"/>
      <c r="D217" s="44"/>
      <c r="E217" s="44"/>
      <c r="F217" s="44"/>
      <c r="G217" s="45">
        <f aca="true" t="shared" si="54" ref="G217:M217">G216*100/$G$216</f>
        <v>100</v>
      </c>
      <c r="H217" s="45">
        <f t="shared" si="54"/>
        <v>3.824200913242009</v>
      </c>
      <c r="I217" s="45">
        <f t="shared" si="54"/>
        <v>24.600456621004565</v>
      </c>
      <c r="J217" s="45">
        <f t="shared" si="54"/>
        <v>31.307077625570777</v>
      </c>
      <c r="K217" s="45">
        <f t="shared" si="54"/>
        <v>27.711187214611872</v>
      </c>
      <c r="L217" s="45">
        <f t="shared" si="54"/>
        <v>11.929223744292237</v>
      </c>
      <c r="M217" s="45">
        <f t="shared" si="54"/>
        <v>99.37214611872146</v>
      </c>
      <c r="N217" s="45"/>
      <c r="O217" s="45"/>
      <c r="P217" s="45">
        <f>P216*100/$G$216</f>
        <v>0.6278538812785388</v>
      </c>
      <c r="Q217" s="45">
        <f>Q216*100/$G$216</f>
        <v>0</v>
      </c>
      <c r="R217" s="11"/>
    </row>
  </sheetData>
  <mergeCells count="64">
    <mergeCell ref="A3:A4"/>
    <mergeCell ref="B3:B4"/>
    <mergeCell ref="G3:G4"/>
    <mergeCell ref="H3:L3"/>
    <mergeCell ref="M3:M4"/>
    <mergeCell ref="N3:N4"/>
    <mergeCell ref="O3:O4"/>
    <mergeCell ref="P3:Q3"/>
    <mergeCell ref="A26:A27"/>
    <mergeCell ref="B26:B27"/>
    <mergeCell ref="G26:G27"/>
    <mergeCell ref="H26:L26"/>
    <mergeCell ref="M26:M27"/>
    <mergeCell ref="N26:N27"/>
    <mergeCell ref="O26:O27"/>
    <mergeCell ref="P26:Q26"/>
    <mergeCell ref="A70:A71"/>
    <mergeCell ref="B70:B71"/>
    <mergeCell ref="G70:G71"/>
    <mergeCell ref="H70:L70"/>
    <mergeCell ref="M70:M71"/>
    <mergeCell ref="N70:N71"/>
    <mergeCell ref="O70:O71"/>
    <mergeCell ref="P70:Q70"/>
    <mergeCell ref="A92:A93"/>
    <mergeCell ref="B92:B93"/>
    <mergeCell ref="G92:G93"/>
    <mergeCell ref="H92:L92"/>
    <mergeCell ref="M92:M93"/>
    <mergeCell ref="N92:N93"/>
    <mergeCell ref="O92:O93"/>
    <mergeCell ref="P92:Q92"/>
    <mergeCell ref="A116:A117"/>
    <mergeCell ref="B116:B117"/>
    <mergeCell ref="G116:G117"/>
    <mergeCell ref="H116:L116"/>
    <mergeCell ref="M116:M117"/>
    <mergeCell ref="N116:N117"/>
    <mergeCell ref="O116:O117"/>
    <mergeCell ref="P116:Q116"/>
    <mergeCell ref="A140:A141"/>
    <mergeCell ref="B140:B141"/>
    <mergeCell ref="G140:G141"/>
    <mergeCell ref="H140:L140"/>
    <mergeCell ref="M140:M141"/>
    <mergeCell ref="N140:N141"/>
    <mergeCell ref="O140:O141"/>
    <mergeCell ref="P140:Q140"/>
    <mergeCell ref="A169:A170"/>
    <mergeCell ref="B169:B170"/>
    <mergeCell ref="G169:G170"/>
    <mergeCell ref="H169:L169"/>
    <mergeCell ref="M169:M170"/>
    <mergeCell ref="N169:N170"/>
    <mergeCell ref="O169:O170"/>
    <mergeCell ref="P169:Q169"/>
    <mergeCell ref="A195:A196"/>
    <mergeCell ref="B195:B196"/>
    <mergeCell ref="G195:G196"/>
    <mergeCell ref="H195:L195"/>
    <mergeCell ref="M195:M196"/>
    <mergeCell ref="N195:N196"/>
    <mergeCell ref="O195:O196"/>
    <mergeCell ref="P195:Q195"/>
  </mergeCells>
  <printOptions horizontalCentered="1"/>
  <pageMargins left="0.7480314960629921" right="0.5511811023622047" top="0.7874015748031497" bottom="0.7874015748031497" header="0.31496062992125984" footer="0.31496062992125984"/>
  <pageSetup horizontalDpi="600" verticalDpi="600" orientation="portrait" paperSize="9" r:id="rId2"/>
  <rowBreaks count="7" manualBreakCount="7">
    <brk id="23" max="255" man="1"/>
    <brk id="67" max="255" man="1"/>
    <brk id="89" max="255" man="1"/>
    <brk id="113" max="255" man="1"/>
    <brk id="137" max="255" man="1"/>
    <brk id="166" max="255" man="1"/>
    <brk id="19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2004-09-15T10:06:28Z</cp:lastPrinted>
  <dcterms:created xsi:type="dcterms:W3CDTF">2000-08-28T01:09:22Z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