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50" windowHeight="9120" activeTab="0"/>
  </bookViews>
  <sheets>
    <sheet name="ม.1" sheetId="1" r:id="rId1"/>
    <sheet name="ม.2" sheetId="2" r:id="rId2"/>
    <sheet name="ม.3" sheetId="3" r:id="rId3"/>
    <sheet name="ม.4" sheetId="4" r:id="rId4"/>
    <sheet name="ม.5" sheetId="5" r:id="rId5"/>
    <sheet name="ม.6" sheetId="6" r:id="rId6"/>
    <sheet name="สรุปหมวด" sheetId="7" r:id="rId7"/>
  </sheets>
  <definedNames>
    <definedName name="_xlnm.Print_Titles" localSheetId="0">'ม.1'!$1:$3</definedName>
    <definedName name="_xlnm.Print_Titles" localSheetId="1">'ม.2'!$1:$3</definedName>
    <definedName name="_xlnm.Print_Titles" localSheetId="2">'ม.3'!$1:$3</definedName>
    <definedName name="_xlnm.Print_Titles" localSheetId="3">'ม.4'!$1:$3</definedName>
    <definedName name="_xlnm.Print_Titles" localSheetId="4">'ม.5'!$1:$3</definedName>
    <definedName name="_xlnm.Print_Titles" localSheetId="5">'ม.6'!$1:$3</definedName>
  </definedNames>
  <calcPr fullCalcOnLoad="1"/>
</workbook>
</file>

<file path=xl/sharedStrings.xml><?xml version="1.0" encoding="utf-8"?>
<sst xmlns="http://schemas.openxmlformats.org/spreadsheetml/2006/main" count="876" uniqueCount="328">
  <si>
    <t>รหัสวิชา</t>
  </si>
  <si>
    <t>ชื่อวิชา</t>
  </si>
  <si>
    <t>น.ก.</t>
  </si>
  <si>
    <t>X</t>
  </si>
  <si>
    <t>ร</t>
  </si>
  <si>
    <t>มส</t>
  </si>
  <si>
    <t>SD</t>
  </si>
  <si>
    <t>วิทยาศาสตร์ 1</t>
  </si>
  <si>
    <t>ภาษาไทย 1</t>
  </si>
  <si>
    <t>คณิตศาสตร์ 1</t>
  </si>
  <si>
    <t>สังคมศึกษา 1</t>
  </si>
  <si>
    <t>พระพุทธศาสนา 1</t>
  </si>
  <si>
    <t>สุขศึกษา 1</t>
  </si>
  <si>
    <t>พลศึกษา 1</t>
  </si>
  <si>
    <t>ศิลปะ 1</t>
  </si>
  <si>
    <t>ภาษาอังกฤษ 1</t>
  </si>
  <si>
    <t>กลุ่มวิชาพื้นฐาน</t>
  </si>
  <si>
    <t>ท30201</t>
  </si>
  <si>
    <t>ท31101</t>
  </si>
  <si>
    <t>ค30201</t>
  </si>
  <si>
    <t>ค31101</t>
  </si>
  <si>
    <t>ว31101</t>
  </si>
  <si>
    <t>ส30202</t>
  </si>
  <si>
    <t>ส31101</t>
  </si>
  <si>
    <t>ส31111</t>
  </si>
  <si>
    <t>พ30201</t>
  </si>
  <si>
    <t>พ31101</t>
  </si>
  <si>
    <t>พ31111</t>
  </si>
  <si>
    <t>ศ30201</t>
  </si>
  <si>
    <t>ศ31101</t>
  </si>
  <si>
    <t>ศ30204</t>
  </si>
  <si>
    <t>ศ30210</t>
  </si>
  <si>
    <t>ง31101</t>
  </si>
  <si>
    <t>ง30241</t>
  </si>
  <si>
    <t>ง30267</t>
  </si>
  <si>
    <t>ง30201</t>
  </si>
  <si>
    <t>ง30281</t>
  </si>
  <si>
    <t>ง30282</t>
  </si>
  <si>
    <t>อ31101</t>
  </si>
  <si>
    <t>อ31201</t>
  </si>
  <si>
    <t>การงานอาชีพ 1</t>
  </si>
  <si>
    <t>จำนวน น.ร. ทั้งหมด</t>
  </si>
  <si>
    <t>จำนวนน.ร.ที่ติด</t>
  </si>
  <si>
    <t>จำนวน น.ร. ได้ 0-4</t>
  </si>
  <si>
    <t>จำนวนนักเรียนที่ได้รับระดับผลการเรียน 0 - 4</t>
  </si>
  <si>
    <t>คณิตศาสตร์เพิ่มเติม 1</t>
  </si>
  <si>
    <t>กาญจนบุรีศึกษา</t>
  </si>
  <si>
    <t>ยืดหยุ่น</t>
  </si>
  <si>
    <t>จิตกรรม 1</t>
  </si>
  <si>
    <t>ดนตรีประเภทเครื่องเป่า 1</t>
  </si>
  <si>
    <t>ดนตรีประเภทตี 1</t>
  </si>
  <si>
    <t>การปลูกผักทั่วไป</t>
  </si>
  <si>
    <t>งานก่อสร้าง 1</t>
  </si>
  <si>
    <t>เทคโนโลยีสารสนเทศ</t>
  </si>
  <si>
    <t>พิมพ์ดีดไทย</t>
  </si>
  <si>
    <t>การศึกษาค้นคว้า</t>
  </si>
  <si>
    <t>ภาษาอังกฤษฟัง-พูด 1</t>
  </si>
  <si>
    <t>กลุ่มวิชาเพิ่มเติม</t>
  </si>
  <si>
    <t>รวม</t>
  </si>
  <si>
    <t>ร้อยละ</t>
  </si>
  <si>
    <t>รวมกลุ่มวิชาเพิ่มเติม</t>
  </si>
  <si>
    <t>ร้อยละกลุ่มวิชาเพิ่มเติม</t>
  </si>
  <si>
    <t>ประเภทวิชา</t>
  </si>
  <si>
    <t>ท32102</t>
  </si>
  <si>
    <t>ค32102</t>
  </si>
  <si>
    <t>ว32102</t>
  </si>
  <si>
    <t>ส32102</t>
  </si>
  <si>
    <t>ส32112</t>
  </si>
  <si>
    <t>พ32102</t>
  </si>
  <si>
    <t>พ32112</t>
  </si>
  <si>
    <t>ศ32102</t>
  </si>
  <si>
    <t>ง32102</t>
  </si>
  <si>
    <t>อ32102</t>
  </si>
  <si>
    <t>ภาษาไทย 2</t>
  </si>
  <si>
    <t>คณิตศาสตร์ 2</t>
  </si>
  <si>
    <t>วิทยาศาสตร์ 2</t>
  </si>
  <si>
    <t>สังคมศึกษา 2</t>
  </si>
  <si>
    <t>พระพุทธศาสนา 2</t>
  </si>
  <si>
    <t>สุขศึกษา 2</t>
  </si>
  <si>
    <t>พลศึกษา 2</t>
  </si>
  <si>
    <t>ศิลปะ 2</t>
  </si>
  <si>
    <t>การงานอาชีพ 2</t>
  </si>
  <si>
    <t>ภาษาอังกฤษ 2</t>
  </si>
  <si>
    <t>ท30205</t>
  </si>
  <si>
    <t>ค30202</t>
  </si>
  <si>
    <t>ว30201</t>
  </si>
  <si>
    <t>ศ30202</t>
  </si>
  <si>
    <t>ศ30205</t>
  </si>
  <si>
    <t>ศ30211</t>
  </si>
  <si>
    <t>ง30242</t>
  </si>
  <si>
    <t>ง30243</t>
  </si>
  <si>
    <t>ง30265</t>
  </si>
  <si>
    <t>ง30203</t>
  </si>
  <si>
    <t>ง30204</t>
  </si>
  <si>
    <t>อ32202</t>
  </si>
  <si>
    <t>อ32203</t>
  </si>
  <si>
    <t>ภาไทยเพื่อกิจธุระ</t>
  </si>
  <si>
    <t>คณิตศาสตร์เพิ่มเติม 2</t>
  </si>
  <si>
    <t>สารเคมีในชีวิตประจำวัน</t>
  </si>
  <si>
    <t>จิตกรรม 2</t>
  </si>
  <si>
    <t>ดนตรีประเภทเครื่องเป่า2</t>
  </si>
  <si>
    <t>ดนตรีประเภทตี 2</t>
  </si>
  <si>
    <t>การปลูกไม้ผลเศรษฐกิจ</t>
  </si>
  <si>
    <t>การขยายพันธุ์พื้ช</t>
  </si>
  <si>
    <t>งานโลหะ 2</t>
  </si>
  <si>
    <t>การจัดการเทคโนโลยีสารสนเทศ</t>
  </si>
  <si>
    <t>ระบบสื่อสารข้อมูลและเครือข่ายคอมพิวเตอร์</t>
  </si>
  <si>
    <t>ภาษาอังกฤษฟัง-พูด 3</t>
  </si>
  <si>
    <t>ภาษาอังกฤษฟัง-พูด 2</t>
  </si>
  <si>
    <t>ท33103</t>
  </si>
  <si>
    <t>ค33103</t>
  </si>
  <si>
    <t>ว33103</t>
  </si>
  <si>
    <t>ส33103</t>
  </si>
  <si>
    <t>ส33113</t>
  </si>
  <si>
    <t>พ33103</t>
  </si>
  <si>
    <t>พ33113</t>
  </si>
  <si>
    <t>ศ33103</t>
  </si>
  <si>
    <t>ง33103</t>
  </si>
  <si>
    <t>อ33103</t>
  </si>
  <si>
    <t>ท30206</t>
  </si>
  <si>
    <t>ค30203</t>
  </si>
  <si>
    <t>ว30202</t>
  </si>
  <si>
    <t>ศ30203</t>
  </si>
  <si>
    <t>ศ30206</t>
  </si>
  <si>
    <t>ศ30212</t>
  </si>
  <si>
    <t>ง30230</t>
  </si>
  <si>
    <t>ง30245</t>
  </si>
  <si>
    <t>ง30246</t>
  </si>
  <si>
    <t>ง30263</t>
  </si>
  <si>
    <t>ง30205</t>
  </si>
  <si>
    <t>ง30206</t>
  </si>
  <si>
    <t>อ33204</t>
  </si>
  <si>
    <t>อ33205</t>
  </si>
  <si>
    <t>จ30203</t>
  </si>
  <si>
    <t>ภาษาไทย 3</t>
  </si>
  <si>
    <t>คณิตศาสตร์ 3</t>
  </si>
  <si>
    <t>วิทยาศาสตร์ 3</t>
  </si>
  <si>
    <t>สังคมศึกษา 3</t>
  </si>
  <si>
    <t>พระพุทธศาสนา 3</t>
  </si>
  <si>
    <t>สุขศึกษา 3</t>
  </si>
  <si>
    <t>พลศึกษา 3</t>
  </si>
  <si>
    <t>ศิลปะ 3</t>
  </si>
  <si>
    <t>การงานอาชีพ 3</t>
  </si>
  <si>
    <t>ภาษาอังกฤษ 3</t>
  </si>
  <si>
    <t>การพูดและการเขียนเชิงสร้างสรรค์</t>
  </si>
  <si>
    <t>คณิตศาสตร์เพิ่มเติม 3</t>
  </si>
  <si>
    <t>จิตกรรม 3</t>
  </si>
  <si>
    <t>ดนตรีประเภทเครื่องเป่า3</t>
  </si>
  <si>
    <t>ดนตรีประเภทตี 3</t>
  </si>
  <si>
    <t>อาหารอบ</t>
  </si>
  <si>
    <t>การปลูกพืชไร่เศรษฐกิจ</t>
  </si>
  <si>
    <t>การเลี้ยงโคเนื้อ</t>
  </si>
  <si>
    <t>งานไฟฟ้า 3</t>
  </si>
  <si>
    <t>โครงงานคอมพิวเตอร์</t>
  </si>
  <si>
    <t>คอมพิวเตอร์สร้างสรรค์</t>
  </si>
  <si>
    <t>ภาษาอังกฤษอ่าน-เขียน 2</t>
  </si>
  <si>
    <t>ภาษาอังกฤษอ่าน-เขียน 1</t>
  </si>
  <si>
    <t>ภาษาจีน 3</t>
  </si>
  <si>
    <t>ท41102</t>
  </si>
  <si>
    <t>ค41102</t>
  </si>
  <si>
    <t>ว41103</t>
  </si>
  <si>
    <t>ว41104</t>
  </si>
  <si>
    <t>ส41102</t>
  </si>
  <si>
    <t>ส41112</t>
  </si>
  <si>
    <t>พ41102</t>
  </si>
  <si>
    <t>พ41112</t>
  </si>
  <si>
    <t>ศ41102</t>
  </si>
  <si>
    <t>ง41102</t>
  </si>
  <si>
    <t>อ41102</t>
  </si>
  <si>
    <t>สังคมศึกษา 4</t>
  </si>
  <si>
    <t>วิทยาศาสตร์ 4</t>
  </si>
  <si>
    <t>ท40208</t>
  </si>
  <si>
    <t>ค41202</t>
  </si>
  <si>
    <t>ค41208</t>
  </si>
  <si>
    <t>ว41221</t>
  </si>
  <si>
    <t>ส40202</t>
  </si>
  <si>
    <t>พ40203</t>
  </si>
  <si>
    <t>พ40204</t>
  </si>
  <si>
    <t>ง40241</t>
  </si>
  <si>
    <t>ง40203</t>
  </si>
  <si>
    <t>ง40204</t>
  </si>
  <si>
    <t>อ40202</t>
  </si>
  <si>
    <t>การเขียน 1</t>
  </si>
  <si>
    <t>คณิตศาสตร์เพิ่มเติม 8</t>
  </si>
  <si>
    <t>เคมี 1</t>
  </si>
  <si>
    <t>ภูมิศาสตร์เศรษฐกิจโลก</t>
  </si>
  <si>
    <t>เปตอง</t>
  </si>
  <si>
    <t>ฟุตซอล</t>
  </si>
  <si>
    <t>พืชกรรม</t>
  </si>
  <si>
    <t>การใช้โปรแกรมกระดาษคำนวณ</t>
  </si>
  <si>
    <t>ท42104</t>
  </si>
  <si>
    <t>ค42104</t>
  </si>
  <si>
    <t>ส42104</t>
  </si>
  <si>
    <t>ส42114</t>
  </si>
  <si>
    <t>พ42104</t>
  </si>
  <si>
    <t>พ42114</t>
  </si>
  <si>
    <t>ศ42104</t>
  </si>
  <si>
    <t>ง42104</t>
  </si>
  <si>
    <t>อ42104</t>
  </si>
  <si>
    <t>ค42204</t>
  </si>
  <si>
    <t>ค42210</t>
  </si>
  <si>
    <t>ว42282</t>
  </si>
  <si>
    <t>ว42202</t>
  </si>
  <si>
    <t>ว42242</t>
  </si>
  <si>
    <t>ส40204</t>
  </si>
  <si>
    <t>ง40207</t>
  </si>
  <si>
    <t>ง40208</t>
  </si>
  <si>
    <t>อ40205</t>
  </si>
  <si>
    <t>อ40206</t>
  </si>
  <si>
    <t>ภาษาไทย 4</t>
  </si>
  <si>
    <t>คณิตศาสตร์ 4</t>
  </si>
  <si>
    <t>พระพุทธศาสนา 4</t>
  </si>
  <si>
    <t>สุขศึกษา 4</t>
  </si>
  <si>
    <t>พลศึกษา 4</t>
  </si>
  <si>
    <t>ศิลปะ 4</t>
  </si>
  <si>
    <t>การงานอาชีพ 4</t>
  </si>
  <si>
    <t>ภาษาอังกฤษ 4</t>
  </si>
  <si>
    <t>คณิตศาสตร์เพิ่มเติม 4</t>
  </si>
  <si>
    <t>คณิตศาสตร์เพิ่มเติม10</t>
  </si>
  <si>
    <t>วิทยาศาสตร์กับชีวิตประจำวัน 2</t>
  </si>
  <si>
    <t>ฟิสิกส์ 2</t>
  </si>
  <si>
    <t>ชีววิทยา 2</t>
  </si>
  <si>
    <t>การโปรแกรม</t>
  </si>
  <si>
    <t>คอมพิวเตอร์กราฟฟิก</t>
  </si>
  <si>
    <t>ภาษาอังกฤษโครงงาน</t>
  </si>
  <si>
    <t>ภาษาอังกฤษอ่านเชิงวิเคราะห์ 1</t>
  </si>
  <si>
    <t>ท43106</t>
  </si>
  <si>
    <t>ค43106</t>
  </si>
  <si>
    <t>ส43106</t>
  </si>
  <si>
    <t>ส43116</t>
  </si>
  <si>
    <t>พ43106</t>
  </si>
  <si>
    <t>พ43116</t>
  </si>
  <si>
    <t>ศ43106</t>
  </si>
  <si>
    <t>ง43106</t>
  </si>
  <si>
    <t>อ43106</t>
  </si>
  <si>
    <t>ภาษาไทย 6</t>
  </si>
  <si>
    <t>คณิตศาสตร์ 6</t>
  </si>
  <si>
    <t>สังคมศึกษา 6</t>
  </si>
  <si>
    <t>พระพุทธศาสนา 6</t>
  </si>
  <si>
    <t>สุขศึกษา 6</t>
  </si>
  <si>
    <t>พลศึกษา 6</t>
  </si>
  <si>
    <t>ศิลปะ 6</t>
  </si>
  <si>
    <t>การงานอาชีพ 6</t>
  </si>
  <si>
    <t>ภาษาอังกฤษ 6</t>
  </si>
  <si>
    <t>ท40211</t>
  </si>
  <si>
    <t>ค43206</t>
  </si>
  <si>
    <t>ค43212</t>
  </si>
  <si>
    <t>ว43204</t>
  </si>
  <si>
    <t>ว43224</t>
  </si>
  <si>
    <t>ว43244</t>
  </si>
  <si>
    <t>ว43262</t>
  </si>
  <si>
    <t>ส40208</t>
  </si>
  <si>
    <t>ง40211</t>
  </si>
  <si>
    <t>ง40212</t>
  </si>
  <si>
    <t>อ40209</t>
  </si>
  <si>
    <t>อ40210</t>
  </si>
  <si>
    <t>ภาษาเพื่อกิจกรรมฯ</t>
  </si>
  <si>
    <t>คณิตศาสตร์เพิ่มเติม12</t>
  </si>
  <si>
    <t>ฟิสิกส์ 4</t>
  </si>
  <si>
    <t>เคมี 4</t>
  </si>
  <si>
    <t>ชีววิทยา 4</t>
  </si>
  <si>
    <t>ดาราศาสตร์และอวกาศ</t>
  </si>
  <si>
    <t>เหตุการณ์โลกปัจจุบัน</t>
  </si>
  <si>
    <t>การประยุกต์ใช้ฯ</t>
  </si>
  <si>
    <t>การแปลเบื้องต้น</t>
  </si>
  <si>
    <t>ภาษาอังกฤษรอบรู้</t>
  </si>
  <si>
    <t>ชั้น</t>
  </si>
  <si>
    <t>เสริมทักษะภาษา</t>
  </si>
  <si>
    <t>สรุปผลการเรียนรายวิชา กลุ่มสาระการเรียนรู้สุขศึกษาและพลศึกษา    ภาคเรียนที่ 2  ปีการศึกษา 2547</t>
  </si>
  <si>
    <t>สรุปผลการเรียนรายวิชา ระดับชั้น ม.1   ภาคเรียนที่ 2  ปีการศึกษา 2548</t>
  </si>
  <si>
    <t>สรุปผลการเรียนรายวิชา ระดับชั้น ม.2   ภาคเรียนที่ 2  ปีการศึกษา 2548</t>
  </si>
  <si>
    <t>สรุปผลการเรียนรายวิชา ระดับชั้น ม.3   ภาคเรียนที่ 2  ปีการศึกษา 2548</t>
  </si>
  <si>
    <t>สรุปผลการเรียนรายวิชา ระดับชั้น ม.4   ภาคเรียนที่ 2  ปีการศึกษา 2548</t>
  </si>
  <si>
    <t>สรุปผลการเรียนรายวิชา ระดับชั้น ม.5   ภาคเรียนที่ 2  ปีการศึกษา 2548</t>
  </si>
  <si>
    <t>สรุปผลการเรียนรายวิชา ระดับชั้น ม.6   ภาคเรียนที่ 2  ปีการศึกษา 2548</t>
  </si>
  <si>
    <t>สรุปผลการเรียนรายวิชา กลุ่มสาระการเรียนรู้คณิตศาสตร์    ภาคเรียนที่ 2  ปีการศึกษา 2548</t>
  </si>
  <si>
    <t>สรุปผลการเรียนรายวิชา กลุ่มสาระการเรียนรู้การงานอาชีพและเทคโนโลยี    ภาคเรียนที่ 2  ปีการศึกษา 2548</t>
  </si>
  <si>
    <t>สรุปผลการเรียนรายวิชา กลุ่มสาระการเรียนรู้ภาษาไทย    ภาคเรียนที่ 2  ปีการศึกษา 2548</t>
  </si>
  <si>
    <t>สรุปผลการเรียนรายวิชา กลุ่มสาระการเรียนรู้วิทยาศาสตร์    ภาคเรียนที่ 2  ปีการศึกษา 2548</t>
  </si>
  <si>
    <t>สรุปผลการเรียนรายวิชา กลุ่มสาระการเรียนรู้ศิลปะ    ภาคเรียนที่ 2  ปีการศึกษา 2548</t>
  </si>
  <si>
    <t>สรุปผลการเรียนรายวิชา กลุ่มสาระการเรียนรู้สังคมศึกษาศาสนาและวัฒนธรรม    ภาคเรียนที่ 2  ปีการศึกษา 2548</t>
  </si>
  <si>
    <t>สรุปผลการเรียนรายวิชา กลุ่มสาระการเรียนรู้ภาษาต่างประเทศ    ภาคเรียนที่ 2  ปีการศึกษา 2548</t>
  </si>
  <si>
    <t>ง30223</t>
  </si>
  <si>
    <t>ช่างร้อยมาลัยและแกะสลัก</t>
  </si>
  <si>
    <t>ส30201</t>
  </si>
  <si>
    <t>ประชากรกับสิ่งแวดล้อม</t>
  </si>
  <si>
    <t>จ30204</t>
  </si>
  <si>
    <t>ภาษาจีน 4</t>
  </si>
  <si>
    <t>พลังงานกับชีวิตประจำวัน</t>
  </si>
  <si>
    <t>ส30205</t>
  </si>
  <si>
    <t>เศรษฐศาสตร์ครอบครัว</t>
  </si>
  <si>
    <t>ศ30209</t>
  </si>
  <si>
    <t>ปฏิบัติระบำเบ็ดเตล็ด</t>
  </si>
  <si>
    <t>ง30229</t>
  </si>
  <si>
    <t>อาหารนานาชาติ</t>
  </si>
  <si>
    <t>ง30232</t>
  </si>
  <si>
    <t>ประดิษฐ์ดอกไม้</t>
  </si>
  <si>
    <t>ง30233</t>
  </si>
  <si>
    <t>ช่างปักด้วยมือ</t>
  </si>
  <si>
    <t>ง30266</t>
  </si>
  <si>
    <t>งานโลหะ3</t>
  </si>
  <si>
    <t>ง30269</t>
  </si>
  <si>
    <t>งานก่อสร้าง 3</t>
  </si>
  <si>
    <t>ศ40216</t>
  </si>
  <si>
    <t>ท40217</t>
  </si>
  <si>
    <t>ท40202</t>
  </si>
  <si>
    <t>การอ่านและการพิจารณาวรรณกรรม</t>
  </si>
  <si>
    <t>การแต่งคำประพันธ์</t>
  </si>
  <si>
    <t>ว42223</t>
  </si>
  <si>
    <t>เคมี 3</t>
  </si>
  <si>
    <t>พ40209</t>
  </si>
  <si>
    <t>พ40210</t>
  </si>
  <si>
    <t>พ40211</t>
  </si>
  <si>
    <t>พ40212</t>
  </si>
  <si>
    <t>ตะกร้อลอดบ่วง</t>
  </si>
  <si>
    <t>กรรมการซอฟบอล</t>
  </si>
  <si>
    <t>บาสเกตบอล</t>
  </si>
  <si>
    <t>กรรมการบาสเกตบอล</t>
  </si>
  <si>
    <t>ง40245</t>
  </si>
  <si>
    <t>ง40249</t>
  </si>
  <si>
    <t>ทรัพยากร</t>
  </si>
  <si>
    <t>การถนอมอาหาร</t>
  </si>
  <si>
    <t>ศ40222</t>
  </si>
  <si>
    <t>ศ40224</t>
  </si>
  <si>
    <t>ช่างเขียนตัวอักษร 2</t>
  </si>
  <si>
    <t>หลักการเขียนภาพ 2</t>
  </si>
  <si>
    <t>ภาษาไทยเพื่อกิจธุระ</t>
  </si>
  <si>
    <t>ที่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</si>
</sst>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17">
    <font>
      <sz val="14"/>
      <name val="Cordia New"/>
      <family val="0"/>
    </font>
    <font>
      <sz val="8"/>
      <name val="Cordia New"/>
      <family val="0"/>
    </font>
    <font>
      <b/>
      <sz val="16"/>
      <name val="Cordia New"/>
      <family val="2"/>
    </font>
    <font>
      <sz val="16"/>
      <name val="Cordia New"/>
      <family val="0"/>
    </font>
    <font>
      <b/>
      <sz val="14"/>
      <name val="Cordia New"/>
      <family val="2"/>
    </font>
    <font>
      <sz val="25.5"/>
      <name val="Cordia New"/>
      <family val="0"/>
    </font>
    <font>
      <sz val="25.75"/>
      <name val="Cordia New"/>
      <family val="0"/>
    </font>
    <font>
      <b/>
      <sz val="15.75"/>
      <name val="Cordia New"/>
      <family val="2"/>
    </font>
    <font>
      <b/>
      <sz val="13.75"/>
      <name val="Cordia New"/>
      <family val="2"/>
    </font>
    <font>
      <sz val="25"/>
      <name val="Cordia New"/>
      <family val="0"/>
    </font>
    <font>
      <sz val="13.75"/>
      <name val="Cordia New"/>
      <family val="2"/>
    </font>
    <font>
      <b/>
      <sz val="16.25"/>
      <name val="Cordia New"/>
      <family val="2"/>
    </font>
    <font>
      <b/>
      <sz val="14.25"/>
      <name val="Cordia New"/>
      <family val="2"/>
    </font>
    <font>
      <sz val="14.25"/>
      <name val="Cordia New"/>
      <family val="2"/>
    </font>
    <font>
      <sz val="26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99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99" fontId="4" fillId="0" borderId="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99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top" textRotation="90"/>
    </xf>
    <xf numFmtId="0" fontId="3" fillId="0" borderId="6" xfId="0" applyFont="1" applyBorder="1" applyAlignment="1">
      <alignment horizontal="center" vertical="top" textRotation="90"/>
    </xf>
    <xf numFmtId="0" fontId="3" fillId="0" borderId="2" xfId="0" applyFont="1" applyBorder="1" applyAlignment="1">
      <alignment horizontal="center" vertical="top" textRotation="90"/>
    </xf>
    <xf numFmtId="0" fontId="3" fillId="0" borderId="5" xfId="0" applyFont="1" applyBorder="1" applyAlignment="1">
      <alignment horizontal="center" vertical="top" textRotation="90"/>
    </xf>
    <xf numFmtId="199" fontId="0" fillId="0" borderId="1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ม.1 ภาคเรียนที่ 2/2548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('ม.1'!$F$3:$M$3,'ม.1'!$Q$3:$R$3)</c:f>
              <c:strCache/>
            </c:strRef>
          </c:cat>
          <c:val>
            <c:numRef>
              <c:f>('ม.1'!$F$33:$M$33,'ม.1'!$Q$33:$R$33)</c:f>
              <c:numCache/>
            </c:numRef>
          </c:val>
        </c:ser>
        <c:axId val="47586237"/>
        <c:axId val="25622950"/>
      </c:barChart>
      <c:catAx>
        <c:axId val="47586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5622950"/>
        <c:crosses val="autoZero"/>
        <c:auto val="1"/>
        <c:lblOffset val="100"/>
        <c:noMultiLvlLbl val="0"/>
      </c:catAx>
      <c:valAx>
        <c:axId val="25622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75862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พลศึกษาและสุขศึกษา ภาคเรียนที่ 2/2548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(สรุปหมวด!$F$3:$M$3,สรุปหมวด!$Q$3:$R$3)</c:f>
              <c:strCache/>
            </c:strRef>
          </c:cat>
          <c:val>
            <c:numRef>
              <c:f>(สรุปหมวด!$F$110:$M$110,สรุปหมวด!$Q$110:$R$110)</c:f>
              <c:numCache/>
            </c:numRef>
          </c:val>
        </c:ser>
        <c:axId val="12586023"/>
        <c:axId val="46165344"/>
      </c:barChart>
      <c:catAx>
        <c:axId val="12586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6165344"/>
        <c:crosses val="autoZero"/>
        <c:auto val="1"/>
        <c:lblOffset val="100"/>
        <c:noMultiLvlLbl val="0"/>
      </c:catAx>
      <c:valAx>
        <c:axId val="46165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25860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วิทยาศาสตร์ ภาคเรียนที่ 2/2548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(สรุปหมวด!$F$3:$M$3,สรุปหมวด!$Q$3:$R$3)</c:f>
              <c:strCache/>
            </c:strRef>
          </c:cat>
          <c:val>
            <c:numRef>
              <c:f>(สรุปหมวด!$F$131:$M$131,สรุปหมวด!$Q$131:$R$131)</c:f>
              <c:numCache/>
            </c:numRef>
          </c:val>
        </c:ser>
        <c:axId val="12834913"/>
        <c:axId val="48405354"/>
      </c:barChart>
      <c:catAx>
        <c:axId val="12834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8405354"/>
        <c:crosses val="autoZero"/>
        <c:auto val="1"/>
        <c:lblOffset val="100"/>
        <c:noMultiLvlLbl val="0"/>
      </c:catAx>
      <c:valAx>
        <c:axId val="48405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28349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ศิลปะ ภาคเรียนที่ 2/2548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(สรุปหมวด!$F$3:$M$3,สรุปหมวด!$Q$3:$R$3)</c:f>
              <c:strCache/>
            </c:strRef>
          </c:cat>
          <c:val>
            <c:numRef>
              <c:f>(สรุปหมวด!$F$157:$M$157,สรุปหมวด!$Q$157:$R$157)</c:f>
              <c:numCache/>
            </c:numRef>
          </c:val>
        </c:ser>
        <c:axId val="32995003"/>
        <c:axId val="28519572"/>
      </c:barChart>
      <c:catAx>
        <c:axId val="32995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8519572"/>
        <c:crosses val="autoZero"/>
        <c:auto val="1"/>
        <c:lblOffset val="100"/>
        <c:noMultiLvlLbl val="0"/>
      </c:catAx>
      <c:valAx>
        <c:axId val="28519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29950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สังคมศึกษา ศาสนาและวัฒนธรรม ภาคเรียนที่ 2/2548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(สรุปหมวด!$F$3:$M$3,สรุปหมวด!$Q$3:$R$3)</c:f>
              <c:strCache/>
            </c:strRef>
          </c:cat>
          <c:val>
            <c:numRef>
              <c:f>(สรุปหมวด!$F$180:$M$180,สรุปหมวด!$Q$180:$R$180)</c:f>
              <c:numCache/>
            </c:numRef>
          </c:val>
        </c:ser>
        <c:axId val="55349557"/>
        <c:axId val="28383966"/>
      </c:barChart>
      <c:catAx>
        <c:axId val="55349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8383966"/>
        <c:crosses val="autoZero"/>
        <c:auto val="1"/>
        <c:lblOffset val="100"/>
        <c:noMultiLvlLbl val="0"/>
      </c:catAx>
      <c:valAx>
        <c:axId val="28383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53495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ภาษาต่างประเทศ ภาคเรียนที่ 2/2548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(สรุปหมวด!$F$3:$M$3,สรุปหมวด!$Q$3:$R$3)</c:f>
              <c:strCache/>
            </c:strRef>
          </c:cat>
          <c:val>
            <c:numRef>
              <c:f>(สรุปหมวด!$F$204:$M$204,สรุปหมวด!$Q$204:$R$204)</c:f>
              <c:numCache/>
            </c:numRef>
          </c:val>
        </c:ser>
        <c:axId val="54129103"/>
        <c:axId val="17399880"/>
      </c:barChart>
      <c:catAx>
        <c:axId val="54129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7399880"/>
        <c:crosses val="autoZero"/>
        <c:auto val="1"/>
        <c:lblOffset val="100"/>
        <c:noMultiLvlLbl val="0"/>
      </c:catAx>
      <c:valAx>
        <c:axId val="17399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41291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ม.2 ภาคเรียนที่ 2/2548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('ม.2'!$F$3:$M$3,'ม.2'!$Q$3:$R$3)</c:f>
              <c:strCache/>
            </c:strRef>
          </c:cat>
          <c:val>
            <c:numRef>
              <c:f>('ม.2'!$F$35:$M$35,'ม.2'!$Q$35:$R$35)</c:f>
              <c:numCache/>
            </c:numRef>
          </c:val>
        </c:ser>
        <c:axId val="29279959"/>
        <c:axId val="62193040"/>
      </c:barChart>
      <c:catAx>
        <c:axId val="29279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2193040"/>
        <c:crosses val="autoZero"/>
        <c:auto val="1"/>
        <c:lblOffset val="100"/>
        <c:noMultiLvlLbl val="0"/>
      </c:catAx>
      <c:valAx>
        <c:axId val="62193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92799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ม.3 ภาคเรียนที่ 2/2548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('ม.3'!$F$3:$M$3,'ม.3'!$Q$3:$R$3)</c:f>
              <c:strCache/>
            </c:strRef>
          </c:cat>
          <c:val>
            <c:numRef>
              <c:f>('ม.3'!$F$41:$M$41,'ม.3'!$Q$41:$R$41)</c:f>
              <c:numCache/>
            </c:numRef>
          </c:val>
        </c:ser>
        <c:axId val="22866449"/>
        <c:axId val="4471450"/>
      </c:barChart>
      <c:catAx>
        <c:axId val="22866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471450"/>
        <c:crosses val="autoZero"/>
        <c:auto val="1"/>
        <c:lblOffset val="100"/>
        <c:noMultiLvlLbl val="0"/>
      </c:catAx>
      <c:valAx>
        <c:axId val="4471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28664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ม.4 ภาคเรียนที่ 2/2548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37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('ม.4'!$F$3:$M$3,'ม.4'!$Q$3:$R$3)</c:f>
              <c:strCache/>
            </c:strRef>
          </c:cat>
          <c:val>
            <c:numRef>
              <c:f>('ม.4'!$F$32:$M$32,'ม.4'!$Q$32:$R$32)</c:f>
              <c:numCache/>
            </c:numRef>
          </c:val>
        </c:ser>
        <c:axId val="40243051"/>
        <c:axId val="26643140"/>
      </c:barChart>
      <c:catAx>
        <c:axId val="40243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6643140"/>
        <c:crosses val="autoZero"/>
        <c:auto val="1"/>
        <c:lblOffset val="100"/>
        <c:noMultiLvlLbl val="0"/>
      </c:catAx>
      <c:valAx>
        <c:axId val="26643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02430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ม.5 ภาคเรียนที่ 2/2548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('ม.5'!$F$3:$M$3,'ม.5'!$Q$3:$R$3)</c:f>
              <c:strCache/>
            </c:strRef>
          </c:cat>
          <c:val>
            <c:numRef>
              <c:f>('ม.5'!$F$37:$M$37,'ม.5'!$Q$37:$R$37)</c:f>
              <c:numCache/>
            </c:numRef>
          </c:val>
        </c:ser>
        <c:axId val="38461669"/>
        <c:axId val="10610702"/>
      </c:barChart>
      <c:catAx>
        <c:axId val="38461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0610702"/>
        <c:crosses val="autoZero"/>
        <c:auto val="1"/>
        <c:lblOffset val="100"/>
        <c:noMultiLvlLbl val="0"/>
      </c:catAx>
      <c:valAx>
        <c:axId val="10610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84616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ม.6 ภาคเรียนที่ 2/2548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('ม.6'!$F$3:$M$3,'ม.6'!$Q$3:$R$3)</c:f>
              <c:strCache/>
            </c:strRef>
          </c:cat>
          <c:val>
            <c:numRef>
              <c:f>('ม.6'!$F$32:$M$32,'ม.6'!$Q$32:$R$32)</c:f>
              <c:numCache/>
            </c:numRef>
          </c:val>
        </c:ser>
        <c:axId val="28387455"/>
        <c:axId val="54160504"/>
      </c:barChart>
      <c:catAx>
        <c:axId val="28387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4160504"/>
        <c:crosses val="autoZero"/>
        <c:auto val="1"/>
        <c:lblOffset val="100"/>
        <c:noMultiLvlLbl val="0"/>
      </c:catAx>
      <c:valAx>
        <c:axId val="54160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83874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คณิตศาสตร์ ภาคเรียนที่ 2/2548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(สรุปหมวด!$F$3:$M$3,สรุปหมวด!$Q$3:$R$3)</c:f>
              <c:strCache/>
            </c:strRef>
          </c:cat>
          <c:val>
            <c:numRef>
              <c:f>(สรุปหมวด!$F$19:$M$19,สรุปหมวด!$Q$19:$R$19)</c:f>
              <c:numCache/>
            </c:numRef>
          </c:val>
        </c:ser>
        <c:axId val="17682489"/>
        <c:axId val="24924674"/>
      </c:barChart>
      <c:catAx>
        <c:axId val="17682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4924674"/>
        <c:crosses val="autoZero"/>
        <c:auto val="1"/>
        <c:lblOffset val="100"/>
        <c:noMultiLvlLbl val="0"/>
      </c:catAx>
      <c:valAx>
        <c:axId val="24924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76824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การงานอาชีพและเทคโนโลยี ภาคเรียนที่ 2/2548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(สรุปหมวด!$F$3:$M$3,สรุปหมวด!$Q$3:$R$3)</c:f>
              <c:strCache/>
            </c:strRef>
          </c:cat>
          <c:val>
            <c:numRef>
              <c:f>(สรุปหมวด!$F$64:$M$64,สรุปหมวด!$Q$64:$R$64)</c:f>
              <c:numCache/>
            </c:numRef>
          </c:val>
        </c:ser>
        <c:axId val="22995475"/>
        <c:axId val="5632684"/>
      </c:barChart>
      <c:catAx>
        <c:axId val="22995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632684"/>
        <c:crosses val="autoZero"/>
        <c:auto val="1"/>
        <c:lblOffset val="100"/>
        <c:noMultiLvlLbl val="0"/>
      </c:catAx>
      <c:valAx>
        <c:axId val="5632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29954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ภาษาไทย ภาคเรียนที่ 2/2548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(สรุปหมวด!$F$3:$M$3,สรุปหมวด!$Q$3:$R$3)</c:f>
              <c:strCache/>
            </c:strRef>
          </c:cat>
          <c:val>
            <c:numRef>
              <c:f>(สรุปหมวด!$F$82:$M$82,สรุปหมวด!$Q$82:$R$82)</c:f>
              <c:numCache/>
            </c:numRef>
          </c:val>
        </c:ser>
        <c:axId val="50694157"/>
        <c:axId val="53594230"/>
      </c:barChart>
      <c:catAx>
        <c:axId val="50694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3594230"/>
        <c:crosses val="autoZero"/>
        <c:auto val="1"/>
        <c:lblOffset val="100"/>
        <c:noMultiLvlLbl val="0"/>
      </c:catAx>
      <c:valAx>
        <c:axId val="53594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06941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</xdr:row>
      <xdr:rowOff>209550</xdr:rowOff>
    </xdr:from>
    <xdr:to>
      <xdr:col>14</xdr:col>
      <xdr:colOff>295275</xdr:colOff>
      <xdr:row>1</xdr:row>
      <xdr:rowOff>209550</xdr:rowOff>
    </xdr:to>
    <xdr:sp>
      <xdr:nvSpPr>
        <xdr:cNvPr id="1" name="Line 2"/>
        <xdr:cNvSpPr>
          <a:spLocks/>
        </xdr:cNvSpPr>
      </xdr:nvSpPr>
      <xdr:spPr>
        <a:xfrm>
          <a:off x="7296150" y="5048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34</xdr:row>
      <xdr:rowOff>238125</xdr:rowOff>
    </xdr:from>
    <xdr:to>
      <xdr:col>14</xdr:col>
      <xdr:colOff>476250</xdr:colOff>
      <xdr:row>52</xdr:row>
      <xdr:rowOff>219075</xdr:rowOff>
    </xdr:to>
    <xdr:graphicFrame>
      <xdr:nvGraphicFramePr>
        <xdr:cNvPr id="2" name="Chart 3"/>
        <xdr:cNvGraphicFramePr/>
      </xdr:nvGraphicFramePr>
      <xdr:xfrm>
        <a:off x="1076325" y="9686925"/>
        <a:ext cx="649605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190500</xdr:colOff>
      <xdr:row>1</xdr:row>
      <xdr:rowOff>200025</xdr:rowOff>
    </xdr:from>
    <xdr:to>
      <xdr:col>14</xdr:col>
      <xdr:colOff>304800</xdr:colOff>
      <xdr:row>1</xdr:row>
      <xdr:rowOff>200025</xdr:rowOff>
    </xdr:to>
    <xdr:sp>
      <xdr:nvSpPr>
        <xdr:cNvPr id="1" name="Line 1"/>
        <xdr:cNvSpPr>
          <a:spLocks/>
        </xdr:cNvSpPr>
      </xdr:nvSpPr>
      <xdr:spPr>
        <a:xfrm>
          <a:off x="7286625" y="495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66675</xdr:colOff>
      <xdr:row>46</xdr:row>
      <xdr:rowOff>9525</xdr:rowOff>
    </xdr:from>
    <xdr:to>
      <xdr:col>15</xdr:col>
      <xdr:colOff>133350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1219200" y="12773025"/>
        <a:ext cx="65055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190500</xdr:colOff>
      <xdr:row>1</xdr:row>
      <xdr:rowOff>200025</xdr:rowOff>
    </xdr:from>
    <xdr:to>
      <xdr:col>14</xdr:col>
      <xdr:colOff>304800</xdr:colOff>
      <xdr:row>1</xdr:row>
      <xdr:rowOff>200025</xdr:rowOff>
    </xdr:to>
    <xdr:sp>
      <xdr:nvSpPr>
        <xdr:cNvPr id="1" name="Line 1"/>
        <xdr:cNvSpPr>
          <a:spLocks/>
        </xdr:cNvSpPr>
      </xdr:nvSpPr>
      <xdr:spPr>
        <a:xfrm>
          <a:off x="7286625" y="495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28575</xdr:rowOff>
    </xdr:from>
    <xdr:to>
      <xdr:col>15</xdr:col>
      <xdr:colOff>57150</xdr:colOff>
      <xdr:row>64</xdr:row>
      <xdr:rowOff>28575</xdr:rowOff>
    </xdr:to>
    <xdr:graphicFrame>
      <xdr:nvGraphicFramePr>
        <xdr:cNvPr id="2" name="Chart 2"/>
        <xdr:cNvGraphicFramePr/>
      </xdr:nvGraphicFramePr>
      <xdr:xfrm>
        <a:off x="1133475" y="12792075"/>
        <a:ext cx="65151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190500</xdr:colOff>
      <xdr:row>1</xdr:row>
      <xdr:rowOff>200025</xdr:rowOff>
    </xdr:from>
    <xdr:to>
      <xdr:col>14</xdr:col>
      <xdr:colOff>304800</xdr:colOff>
      <xdr:row>1</xdr:row>
      <xdr:rowOff>200025</xdr:rowOff>
    </xdr:to>
    <xdr:sp>
      <xdr:nvSpPr>
        <xdr:cNvPr id="1" name="Line 1"/>
        <xdr:cNvSpPr>
          <a:spLocks/>
        </xdr:cNvSpPr>
      </xdr:nvSpPr>
      <xdr:spPr>
        <a:xfrm>
          <a:off x="7743825" y="495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428625</xdr:colOff>
      <xdr:row>46</xdr:row>
      <xdr:rowOff>0</xdr:rowOff>
    </xdr:from>
    <xdr:to>
      <xdr:col>14</xdr:col>
      <xdr:colOff>390525</xdr:colOff>
      <xdr:row>64</xdr:row>
      <xdr:rowOff>9525</xdr:rowOff>
    </xdr:to>
    <xdr:graphicFrame>
      <xdr:nvGraphicFramePr>
        <xdr:cNvPr id="2" name="Chart 2"/>
        <xdr:cNvGraphicFramePr/>
      </xdr:nvGraphicFramePr>
      <xdr:xfrm>
        <a:off x="1581150" y="12763500"/>
        <a:ext cx="63627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190500</xdr:colOff>
      <xdr:row>1</xdr:row>
      <xdr:rowOff>200025</xdr:rowOff>
    </xdr:from>
    <xdr:to>
      <xdr:col>14</xdr:col>
      <xdr:colOff>304800</xdr:colOff>
      <xdr:row>1</xdr:row>
      <xdr:rowOff>200025</xdr:rowOff>
    </xdr:to>
    <xdr:sp>
      <xdr:nvSpPr>
        <xdr:cNvPr id="1" name="Line 1"/>
        <xdr:cNvSpPr>
          <a:spLocks/>
        </xdr:cNvSpPr>
      </xdr:nvSpPr>
      <xdr:spPr>
        <a:xfrm>
          <a:off x="7658100" y="495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19050</xdr:colOff>
      <xdr:row>46</xdr:row>
      <xdr:rowOff>19050</xdr:rowOff>
    </xdr:from>
    <xdr:to>
      <xdr:col>14</xdr:col>
      <xdr:colOff>238125</xdr:colOff>
      <xdr:row>64</xdr:row>
      <xdr:rowOff>38100</xdr:rowOff>
    </xdr:to>
    <xdr:graphicFrame>
      <xdr:nvGraphicFramePr>
        <xdr:cNvPr id="2" name="Chart 2"/>
        <xdr:cNvGraphicFramePr/>
      </xdr:nvGraphicFramePr>
      <xdr:xfrm>
        <a:off x="1171575" y="12782550"/>
        <a:ext cx="653415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190500</xdr:colOff>
      <xdr:row>1</xdr:row>
      <xdr:rowOff>200025</xdr:rowOff>
    </xdr:from>
    <xdr:to>
      <xdr:col>14</xdr:col>
      <xdr:colOff>304800</xdr:colOff>
      <xdr:row>1</xdr:row>
      <xdr:rowOff>200025</xdr:rowOff>
    </xdr:to>
    <xdr:sp>
      <xdr:nvSpPr>
        <xdr:cNvPr id="1" name="Line 1"/>
        <xdr:cNvSpPr>
          <a:spLocks/>
        </xdr:cNvSpPr>
      </xdr:nvSpPr>
      <xdr:spPr>
        <a:xfrm>
          <a:off x="7286625" y="495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209550</xdr:colOff>
      <xdr:row>46</xdr:row>
      <xdr:rowOff>0</xdr:rowOff>
    </xdr:from>
    <xdr:to>
      <xdr:col>14</xdr:col>
      <xdr:colOff>266700</xdr:colOff>
      <xdr:row>64</xdr:row>
      <xdr:rowOff>28575</xdr:rowOff>
    </xdr:to>
    <xdr:graphicFrame>
      <xdr:nvGraphicFramePr>
        <xdr:cNvPr id="2" name="Chart 2"/>
        <xdr:cNvGraphicFramePr/>
      </xdr:nvGraphicFramePr>
      <xdr:xfrm>
        <a:off x="819150" y="12763500"/>
        <a:ext cx="654367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0</xdr:row>
      <xdr:rowOff>0</xdr:rowOff>
    </xdr:from>
    <xdr:to>
      <xdr:col>14</xdr:col>
      <xdr:colOff>295275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9724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200025</xdr:colOff>
      <xdr:row>0</xdr:row>
      <xdr:rowOff>0</xdr:rowOff>
    </xdr:from>
    <xdr:to>
      <xdr:col>14</xdr:col>
      <xdr:colOff>295275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9724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190500</xdr:colOff>
      <xdr:row>184</xdr:row>
      <xdr:rowOff>0</xdr:rowOff>
    </xdr:from>
    <xdr:to>
      <xdr:col>14</xdr:col>
      <xdr:colOff>304800</xdr:colOff>
      <xdr:row>184</xdr:row>
      <xdr:rowOff>0</xdr:rowOff>
    </xdr:to>
    <xdr:sp>
      <xdr:nvSpPr>
        <xdr:cNvPr id="3" name="Line 3"/>
        <xdr:cNvSpPr>
          <a:spLocks/>
        </xdr:cNvSpPr>
      </xdr:nvSpPr>
      <xdr:spPr>
        <a:xfrm>
          <a:off x="7962900" y="508920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190500</xdr:colOff>
      <xdr:row>4</xdr:row>
      <xdr:rowOff>0</xdr:rowOff>
    </xdr:from>
    <xdr:to>
      <xdr:col>14</xdr:col>
      <xdr:colOff>304800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7962900" y="11239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190500</xdr:colOff>
      <xdr:row>76</xdr:row>
      <xdr:rowOff>0</xdr:rowOff>
    </xdr:from>
    <xdr:to>
      <xdr:col>14</xdr:col>
      <xdr:colOff>304800</xdr:colOff>
      <xdr:row>76</xdr:row>
      <xdr:rowOff>0</xdr:rowOff>
    </xdr:to>
    <xdr:sp>
      <xdr:nvSpPr>
        <xdr:cNvPr id="5" name="Line 5"/>
        <xdr:cNvSpPr>
          <a:spLocks/>
        </xdr:cNvSpPr>
      </xdr:nvSpPr>
      <xdr:spPr>
        <a:xfrm>
          <a:off x="7962900" y="210502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190500</xdr:colOff>
      <xdr:row>119</xdr:row>
      <xdr:rowOff>0</xdr:rowOff>
    </xdr:from>
    <xdr:to>
      <xdr:col>14</xdr:col>
      <xdr:colOff>304800</xdr:colOff>
      <xdr:row>119</xdr:row>
      <xdr:rowOff>0</xdr:rowOff>
    </xdr:to>
    <xdr:sp>
      <xdr:nvSpPr>
        <xdr:cNvPr id="6" name="Line 6"/>
        <xdr:cNvSpPr>
          <a:spLocks/>
        </xdr:cNvSpPr>
      </xdr:nvSpPr>
      <xdr:spPr>
        <a:xfrm>
          <a:off x="7962900" y="329660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190500</xdr:colOff>
      <xdr:row>197</xdr:row>
      <xdr:rowOff>0</xdr:rowOff>
    </xdr:from>
    <xdr:to>
      <xdr:col>14</xdr:col>
      <xdr:colOff>304800</xdr:colOff>
      <xdr:row>197</xdr:row>
      <xdr:rowOff>0</xdr:rowOff>
    </xdr:to>
    <xdr:sp>
      <xdr:nvSpPr>
        <xdr:cNvPr id="7" name="Line 7"/>
        <xdr:cNvSpPr>
          <a:spLocks/>
        </xdr:cNvSpPr>
      </xdr:nvSpPr>
      <xdr:spPr>
        <a:xfrm>
          <a:off x="7962900" y="541115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190500</xdr:colOff>
      <xdr:row>1</xdr:row>
      <xdr:rowOff>200025</xdr:rowOff>
    </xdr:from>
    <xdr:to>
      <xdr:col>14</xdr:col>
      <xdr:colOff>304800</xdr:colOff>
      <xdr:row>1</xdr:row>
      <xdr:rowOff>200025</xdr:rowOff>
    </xdr:to>
    <xdr:sp>
      <xdr:nvSpPr>
        <xdr:cNvPr id="8" name="Line 8"/>
        <xdr:cNvSpPr>
          <a:spLocks/>
        </xdr:cNvSpPr>
      </xdr:nvSpPr>
      <xdr:spPr>
        <a:xfrm>
          <a:off x="7962900" y="495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228600</xdr:colOff>
      <xdr:row>23</xdr:row>
      <xdr:rowOff>200025</xdr:rowOff>
    </xdr:from>
    <xdr:to>
      <xdr:col>14</xdr:col>
      <xdr:colOff>342900</xdr:colOff>
      <xdr:row>23</xdr:row>
      <xdr:rowOff>200025</xdr:rowOff>
    </xdr:to>
    <xdr:sp>
      <xdr:nvSpPr>
        <xdr:cNvPr id="9" name="Line 9"/>
        <xdr:cNvSpPr>
          <a:spLocks/>
        </xdr:cNvSpPr>
      </xdr:nvSpPr>
      <xdr:spPr>
        <a:xfrm>
          <a:off x="8001000" y="6591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180975</xdr:colOff>
      <xdr:row>65</xdr:row>
      <xdr:rowOff>200025</xdr:rowOff>
    </xdr:from>
    <xdr:to>
      <xdr:col>14</xdr:col>
      <xdr:colOff>295275</xdr:colOff>
      <xdr:row>65</xdr:row>
      <xdr:rowOff>200025</xdr:rowOff>
    </xdr:to>
    <xdr:sp>
      <xdr:nvSpPr>
        <xdr:cNvPr id="10" name="Line 10"/>
        <xdr:cNvSpPr>
          <a:spLocks/>
        </xdr:cNvSpPr>
      </xdr:nvSpPr>
      <xdr:spPr>
        <a:xfrm>
          <a:off x="7953375" y="18211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190500</xdr:colOff>
      <xdr:row>111</xdr:row>
      <xdr:rowOff>200025</xdr:rowOff>
    </xdr:from>
    <xdr:to>
      <xdr:col>14</xdr:col>
      <xdr:colOff>304800</xdr:colOff>
      <xdr:row>111</xdr:row>
      <xdr:rowOff>200025</xdr:rowOff>
    </xdr:to>
    <xdr:sp>
      <xdr:nvSpPr>
        <xdr:cNvPr id="11" name="Line 11"/>
        <xdr:cNvSpPr>
          <a:spLocks/>
        </xdr:cNvSpPr>
      </xdr:nvSpPr>
      <xdr:spPr>
        <a:xfrm>
          <a:off x="7962900" y="309562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190500</xdr:colOff>
      <xdr:row>134</xdr:row>
      <xdr:rowOff>200025</xdr:rowOff>
    </xdr:from>
    <xdr:to>
      <xdr:col>14</xdr:col>
      <xdr:colOff>304800</xdr:colOff>
      <xdr:row>134</xdr:row>
      <xdr:rowOff>200025</xdr:rowOff>
    </xdr:to>
    <xdr:sp>
      <xdr:nvSpPr>
        <xdr:cNvPr id="12" name="Line 12"/>
        <xdr:cNvSpPr>
          <a:spLocks/>
        </xdr:cNvSpPr>
      </xdr:nvSpPr>
      <xdr:spPr>
        <a:xfrm>
          <a:off x="7962900" y="373284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190500</xdr:colOff>
      <xdr:row>158</xdr:row>
      <xdr:rowOff>200025</xdr:rowOff>
    </xdr:from>
    <xdr:to>
      <xdr:col>14</xdr:col>
      <xdr:colOff>304800</xdr:colOff>
      <xdr:row>158</xdr:row>
      <xdr:rowOff>200025</xdr:rowOff>
    </xdr:to>
    <xdr:sp>
      <xdr:nvSpPr>
        <xdr:cNvPr id="13" name="Line 13"/>
        <xdr:cNvSpPr>
          <a:spLocks/>
        </xdr:cNvSpPr>
      </xdr:nvSpPr>
      <xdr:spPr>
        <a:xfrm>
          <a:off x="7962900" y="439769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228600</xdr:colOff>
      <xdr:row>181</xdr:row>
      <xdr:rowOff>190500</xdr:rowOff>
    </xdr:from>
    <xdr:to>
      <xdr:col>14</xdr:col>
      <xdr:colOff>342900</xdr:colOff>
      <xdr:row>181</xdr:row>
      <xdr:rowOff>190500</xdr:rowOff>
    </xdr:to>
    <xdr:sp>
      <xdr:nvSpPr>
        <xdr:cNvPr id="14" name="Line 14"/>
        <xdr:cNvSpPr>
          <a:spLocks/>
        </xdr:cNvSpPr>
      </xdr:nvSpPr>
      <xdr:spPr>
        <a:xfrm>
          <a:off x="8001000" y="503396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228600</xdr:colOff>
      <xdr:row>77</xdr:row>
      <xdr:rowOff>0</xdr:rowOff>
    </xdr:from>
    <xdr:to>
      <xdr:col>14</xdr:col>
      <xdr:colOff>342900</xdr:colOff>
      <xdr:row>77</xdr:row>
      <xdr:rowOff>0</xdr:rowOff>
    </xdr:to>
    <xdr:sp>
      <xdr:nvSpPr>
        <xdr:cNvPr id="15" name="Line 15"/>
        <xdr:cNvSpPr>
          <a:spLocks/>
        </xdr:cNvSpPr>
      </xdr:nvSpPr>
      <xdr:spPr>
        <a:xfrm>
          <a:off x="8001000" y="213264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190500</xdr:colOff>
      <xdr:row>87</xdr:row>
      <xdr:rowOff>200025</xdr:rowOff>
    </xdr:from>
    <xdr:to>
      <xdr:col>14</xdr:col>
      <xdr:colOff>304800</xdr:colOff>
      <xdr:row>87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7962900" y="24307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190500</xdr:colOff>
      <xdr:row>72</xdr:row>
      <xdr:rowOff>0</xdr:rowOff>
    </xdr:from>
    <xdr:to>
      <xdr:col>14</xdr:col>
      <xdr:colOff>304800</xdr:colOff>
      <xdr:row>72</xdr:row>
      <xdr:rowOff>0</xdr:rowOff>
    </xdr:to>
    <xdr:sp>
      <xdr:nvSpPr>
        <xdr:cNvPr id="17" name="Line 17"/>
        <xdr:cNvSpPr>
          <a:spLocks/>
        </xdr:cNvSpPr>
      </xdr:nvSpPr>
      <xdr:spPr>
        <a:xfrm>
          <a:off x="7962900" y="19945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190500</xdr:colOff>
      <xdr:row>79</xdr:row>
      <xdr:rowOff>0</xdr:rowOff>
    </xdr:from>
    <xdr:to>
      <xdr:col>14</xdr:col>
      <xdr:colOff>304800</xdr:colOff>
      <xdr:row>79</xdr:row>
      <xdr:rowOff>0</xdr:rowOff>
    </xdr:to>
    <xdr:sp>
      <xdr:nvSpPr>
        <xdr:cNvPr id="18" name="Line 18"/>
        <xdr:cNvSpPr>
          <a:spLocks/>
        </xdr:cNvSpPr>
      </xdr:nvSpPr>
      <xdr:spPr>
        <a:xfrm>
          <a:off x="7962900" y="218789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190500</xdr:colOff>
      <xdr:row>139</xdr:row>
      <xdr:rowOff>0</xdr:rowOff>
    </xdr:from>
    <xdr:to>
      <xdr:col>14</xdr:col>
      <xdr:colOff>304800</xdr:colOff>
      <xdr:row>139</xdr:row>
      <xdr:rowOff>0</xdr:rowOff>
    </xdr:to>
    <xdr:sp>
      <xdr:nvSpPr>
        <xdr:cNvPr id="19" name="Line 19"/>
        <xdr:cNvSpPr>
          <a:spLocks/>
        </xdr:cNvSpPr>
      </xdr:nvSpPr>
      <xdr:spPr>
        <a:xfrm>
          <a:off x="7962900" y="385095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190500</xdr:colOff>
      <xdr:row>201</xdr:row>
      <xdr:rowOff>0</xdr:rowOff>
    </xdr:from>
    <xdr:to>
      <xdr:col>14</xdr:col>
      <xdr:colOff>304800</xdr:colOff>
      <xdr:row>201</xdr:row>
      <xdr:rowOff>0</xdr:rowOff>
    </xdr:to>
    <xdr:sp>
      <xdr:nvSpPr>
        <xdr:cNvPr id="20" name="Line 20"/>
        <xdr:cNvSpPr>
          <a:spLocks/>
        </xdr:cNvSpPr>
      </xdr:nvSpPr>
      <xdr:spPr>
        <a:xfrm>
          <a:off x="7962900" y="551021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29</xdr:col>
      <xdr:colOff>457200</xdr:colOff>
      <xdr:row>21</xdr:row>
      <xdr:rowOff>28575</xdr:rowOff>
    </xdr:to>
    <xdr:graphicFrame>
      <xdr:nvGraphicFramePr>
        <xdr:cNvPr id="21" name="Chart 21"/>
        <xdr:cNvGraphicFramePr/>
      </xdr:nvGraphicFramePr>
      <xdr:xfrm>
        <a:off x="10229850" y="295275"/>
        <a:ext cx="655320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29</xdr:col>
      <xdr:colOff>466725</xdr:colOff>
      <xdr:row>43</xdr:row>
      <xdr:rowOff>38100</xdr:rowOff>
    </xdr:to>
    <xdr:graphicFrame>
      <xdr:nvGraphicFramePr>
        <xdr:cNvPr id="22" name="Chart 22"/>
        <xdr:cNvGraphicFramePr/>
      </xdr:nvGraphicFramePr>
      <xdr:xfrm>
        <a:off x="10229850" y="6391275"/>
        <a:ext cx="6562725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0</xdr:colOff>
      <xdr:row>65</xdr:row>
      <xdr:rowOff>0</xdr:rowOff>
    </xdr:from>
    <xdr:to>
      <xdr:col>29</xdr:col>
      <xdr:colOff>476250</xdr:colOff>
      <xdr:row>85</xdr:row>
      <xdr:rowOff>66675</xdr:rowOff>
    </xdr:to>
    <xdr:graphicFrame>
      <xdr:nvGraphicFramePr>
        <xdr:cNvPr id="23" name="Chart 23"/>
        <xdr:cNvGraphicFramePr/>
      </xdr:nvGraphicFramePr>
      <xdr:xfrm>
        <a:off x="10229850" y="18011775"/>
        <a:ext cx="6572250" cy="5591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9525</xdr:colOff>
      <xdr:row>86</xdr:row>
      <xdr:rowOff>285750</xdr:rowOff>
    </xdr:from>
    <xdr:to>
      <xdr:col>29</xdr:col>
      <xdr:colOff>495300</xdr:colOff>
      <xdr:row>107</xdr:row>
      <xdr:rowOff>66675</xdr:rowOff>
    </xdr:to>
    <xdr:graphicFrame>
      <xdr:nvGraphicFramePr>
        <xdr:cNvPr id="24" name="Chart 24"/>
        <xdr:cNvGraphicFramePr/>
      </xdr:nvGraphicFramePr>
      <xdr:xfrm>
        <a:off x="10239375" y="24098250"/>
        <a:ext cx="6581775" cy="560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0</xdr:colOff>
      <xdr:row>111</xdr:row>
      <xdr:rowOff>0</xdr:rowOff>
    </xdr:from>
    <xdr:to>
      <xdr:col>29</xdr:col>
      <xdr:colOff>495300</xdr:colOff>
      <xdr:row>131</xdr:row>
      <xdr:rowOff>247650</xdr:rowOff>
    </xdr:to>
    <xdr:graphicFrame>
      <xdr:nvGraphicFramePr>
        <xdr:cNvPr id="25" name="Chart 25"/>
        <xdr:cNvGraphicFramePr/>
      </xdr:nvGraphicFramePr>
      <xdr:xfrm>
        <a:off x="10229850" y="30756225"/>
        <a:ext cx="6591300" cy="5772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0</xdr:colOff>
      <xdr:row>134</xdr:row>
      <xdr:rowOff>0</xdr:rowOff>
    </xdr:from>
    <xdr:to>
      <xdr:col>29</xdr:col>
      <xdr:colOff>504825</xdr:colOff>
      <xdr:row>154</xdr:row>
      <xdr:rowOff>95250</xdr:rowOff>
    </xdr:to>
    <xdr:graphicFrame>
      <xdr:nvGraphicFramePr>
        <xdr:cNvPr id="26" name="Chart 26"/>
        <xdr:cNvGraphicFramePr/>
      </xdr:nvGraphicFramePr>
      <xdr:xfrm>
        <a:off x="10229850" y="37128450"/>
        <a:ext cx="6600825" cy="5619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0</xdr:colOff>
      <xdr:row>158</xdr:row>
      <xdr:rowOff>0</xdr:rowOff>
    </xdr:from>
    <xdr:to>
      <xdr:col>29</xdr:col>
      <xdr:colOff>514350</xdr:colOff>
      <xdr:row>178</xdr:row>
      <xdr:rowOff>104775</xdr:rowOff>
    </xdr:to>
    <xdr:graphicFrame>
      <xdr:nvGraphicFramePr>
        <xdr:cNvPr id="27" name="Chart 27"/>
        <xdr:cNvGraphicFramePr/>
      </xdr:nvGraphicFramePr>
      <xdr:xfrm>
        <a:off x="10229850" y="43776900"/>
        <a:ext cx="6610350" cy="5629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0</xdr:colOff>
      <xdr:row>181</xdr:row>
      <xdr:rowOff>0</xdr:rowOff>
    </xdr:from>
    <xdr:to>
      <xdr:col>29</xdr:col>
      <xdr:colOff>523875</xdr:colOff>
      <xdr:row>200</xdr:row>
      <xdr:rowOff>123825</xdr:rowOff>
    </xdr:to>
    <xdr:graphicFrame>
      <xdr:nvGraphicFramePr>
        <xdr:cNvPr id="28" name="Chart 28"/>
        <xdr:cNvGraphicFramePr/>
      </xdr:nvGraphicFramePr>
      <xdr:xfrm>
        <a:off x="10229850" y="50149125"/>
        <a:ext cx="6619875" cy="4829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view="pageBreakPreview" zoomScaleSheetLayoutView="100" workbookViewId="0" topLeftCell="A1">
      <selection activeCell="K58" sqref="K58"/>
    </sheetView>
  </sheetViews>
  <sheetFormatPr defaultColWidth="9.140625" defaultRowHeight="21.75"/>
  <cols>
    <col min="2" max="2" width="8.140625" style="0" customWidth="1"/>
    <col min="3" max="3" width="22.421875" style="0" customWidth="1"/>
    <col min="4" max="4" width="4.140625" style="1" bestFit="1" customWidth="1"/>
    <col min="5" max="5" width="10.00390625" style="9" customWidth="1"/>
    <col min="6" max="13" width="5.421875" style="1" customWidth="1"/>
    <col min="14" max="14" width="9.140625" style="1" customWidth="1"/>
    <col min="15" max="16" width="7.421875" style="1" customWidth="1"/>
    <col min="17" max="18" width="6.7109375" style="1" customWidth="1"/>
  </cols>
  <sheetData>
    <row r="1" spans="2:19" ht="23.25">
      <c r="B1" s="7"/>
      <c r="C1" s="8" t="s">
        <v>269</v>
      </c>
      <c r="R1" s="6"/>
      <c r="S1" s="6"/>
    </row>
    <row r="2" spans="1:19" ht="21.75">
      <c r="A2" s="28" t="s">
        <v>62</v>
      </c>
      <c r="B2" s="28" t="s">
        <v>0</v>
      </c>
      <c r="C2" s="28" t="s">
        <v>1</v>
      </c>
      <c r="D2" s="28" t="s">
        <v>2</v>
      </c>
      <c r="E2" s="33" t="s">
        <v>41</v>
      </c>
      <c r="F2" s="29" t="s">
        <v>44</v>
      </c>
      <c r="G2" s="30"/>
      <c r="H2" s="30"/>
      <c r="I2" s="30"/>
      <c r="J2" s="30"/>
      <c r="K2" s="30"/>
      <c r="L2" s="30"/>
      <c r="M2" s="31"/>
      <c r="N2" s="28" t="s">
        <v>43</v>
      </c>
      <c r="O2" s="28" t="s">
        <v>3</v>
      </c>
      <c r="P2" s="28" t="s">
        <v>6</v>
      </c>
      <c r="Q2" s="32" t="s">
        <v>42</v>
      </c>
      <c r="R2" s="32"/>
      <c r="S2" s="6"/>
    </row>
    <row r="3" spans="1:19" ht="21.75">
      <c r="A3" s="28"/>
      <c r="B3" s="28"/>
      <c r="C3" s="28"/>
      <c r="D3" s="28"/>
      <c r="E3" s="33"/>
      <c r="F3" s="2">
        <v>0</v>
      </c>
      <c r="G3" s="2">
        <v>1</v>
      </c>
      <c r="H3" s="2">
        <v>1.5</v>
      </c>
      <c r="I3" s="2">
        <v>2</v>
      </c>
      <c r="J3" s="2">
        <v>2.5</v>
      </c>
      <c r="K3" s="2">
        <v>3</v>
      </c>
      <c r="L3" s="2">
        <v>3.5</v>
      </c>
      <c r="M3" s="2">
        <v>4</v>
      </c>
      <c r="N3" s="28"/>
      <c r="O3" s="28"/>
      <c r="P3" s="28"/>
      <c r="Q3" s="2" t="s">
        <v>4</v>
      </c>
      <c r="R3" s="4" t="s">
        <v>5</v>
      </c>
      <c r="S3" s="6"/>
    </row>
    <row r="4" spans="1:19" ht="21.75" customHeight="1">
      <c r="A4" s="24" t="s">
        <v>16</v>
      </c>
      <c r="B4" s="3" t="s">
        <v>18</v>
      </c>
      <c r="C4" s="5" t="s">
        <v>8</v>
      </c>
      <c r="D4" s="2">
        <v>3</v>
      </c>
      <c r="E4" s="10">
        <f>SUM(Q4:R4,F4:M4)</f>
        <v>419</v>
      </c>
      <c r="F4" s="2">
        <v>26</v>
      </c>
      <c r="G4" s="2">
        <v>65</v>
      </c>
      <c r="H4" s="2">
        <v>45</v>
      </c>
      <c r="I4" s="2">
        <v>79</v>
      </c>
      <c r="J4" s="2">
        <v>62</v>
      </c>
      <c r="K4" s="2">
        <v>65</v>
      </c>
      <c r="L4" s="2">
        <v>41</v>
      </c>
      <c r="M4" s="2">
        <v>34</v>
      </c>
      <c r="N4" s="2">
        <f>SUM(F4:M4)</f>
        <v>417</v>
      </c>
      <c r="O4" s="4">
        <f>(1*G4+1.5*H4+2*I4+2.5*J4+3*K4+3.5*L4+4*M4)/N4</f>
        <v>2.2062350119904077</v>
      </c>
      <c r="P4" s="4">
        <f>SQRT((F4*0^2+G4*1^2+H4*1.5^2+I4*2^2+J4*2.5^2+K4*3^2+L4*3.5^2+M4*4^2)/N4-O4^2)</f>
        <v>1.0630752514911226</v>
      </c>
      <c r="Q4" s="2">
        <v>2</v>
      </c>
      <c r="R4" s="2">
        <v>0</v>
      </c>
      <c r="S4" s="6"/>
    </row>
    <row r="5" spans="1:19" ht="21.75">
      <c r="A5" s="25"/>
      <c r="B5" s="3" t="s">
        <v>20</v>
      </c>
      <c r="C5" s="5" t="s">
        <v>9</v>
      </c>
      <c r="D5" s="2">
        <v>3</v>
      </c>
      <c r="E5" s="10">
        <f aca="true" t="shared" si="0" ref="E5:E29">SUM(Q5:R5,F5:M5)</f>
        <v>419</v>
      </c>
      <c r="F5" s="2">
        <v>25</v>
      </c>
      <c r="G5" s="2">
        <v>36</v>
      </c>
      <c r="H5" s="2">
        <v>44</v>
      </c>
      <c r="I5" s="2">
        <v>61</v>
      </c>
      <c r="J5" s="2">
        <v>57</v>
      </c>
      <c r="K5" s="2">
        <v>45</v>
      </c>
      <c r="L5" s="2">
        <v>51</v>
      </c>
      <c r="M5" s="2">
        <v>100</v>
      </c>
      <c r="N5" s="2">
        <f aca="true" t="shared" si="1" ref="N5:N29">SUM(F5:M5)</f>
        <v>419</v>
      </c>
      <c r="O5" s="4">
        <f aca="true" t="shared" si="2" ref="O5:O30">(1*G5+1.5*H5+2*I5+2.5*J5+3*K5+3.5*L5+4*M5)/N5</f>
        <v>2.5775656324582337</v>
      </c>
      <c r="P5" s="4">
        <f aca="true" t="shared" si="3" ref="P5:P30">SQRT((F5*0^2+G5*1^2+H5*1.5^2+I5*2^2+J5*2.5^2+K5*3^2+L5*3.5^2+M5*4^2)/N5-O5^2)</f>
        <v>1.17778676480655</v>
      </c>
      <c r="Q5" s="2">
        <v>0</v>
      </c>
      <c r="R5" s="2">
        <v>0</v>
      </c>
      <c r="S5" s="6"/>
    </row>
    <row r="6" spans="1:19" ht="21.75">
      <c r="A6" s="25"/>
      <c r="B6" s="3" t="s">
        <v>21</v>
      </c>
      <c r="C6" s="5" t="s">
        <v>7</v>
      </c>
      <c r="D6" s="2">
        <v>3</v>
      </c>
      <c r="E6" s="10">
        <f t="shared" si="0"/>
        <v>419</v>
      </c>
      <c r="F6" s="2">
        <v>3</v>
      </c>
      <c r="G6" s="2">
        <v>36</v>
      </c>
      <c r="H6" s="2">
        <v>42</v>
      </c>
      <c r="I6" s="2">
        <v>92</v>
      </c>
      <c r="J6" s="2">
        <v>61</v>
      </c>
      <c r="K6" s="2">
        <v>83</v>
      </c>
      <c r="L6" s="2">
        <v>45</v>
      </c>
      <c r="M6" s="2">
        <v>57</v>
      </c>
      <c r="N6" s="2">
        <f t="shared" si="1"/>
        <v>419</v>
      </c>
      <c r="O6" s="4">
        <f t="shared" si="2"/>
        <v>2.5536992840095465</v>
      </c>
      <c r="P6" s="4">
        <f t="shared" si="3"/>
        <v>0.923754100122712</v>
      </c>
      <c r="Q6" s="2">
        <v>0</v>
      </c>
      <c r="R6" s="2">
        <v>0</v>
      </c>
      <c r="S6" s="6"/>
    </row>
    <row r="7" spans="1:19" ht="21.75">
      <c r="A7" s="25"/>
      <c r="B7" s="3" t="s">
        <v>23</v>
      </c>
      <c r="C7" s="5" t="s">
        <v>10</v>
      </c>
      <c r="D7" s="2">
        <v>2</v>
      </c>
      <c r="E7" s="10">
        <f t="shared" si="0"/>
        <v>419</v>
      </c>
      <c r="F7" s="2">
        <v>2</v>
      </c>
      <c r="G7" s="2">
        <v>57</v>
      </c>
      <c r="H7" s="2">
        <v>62</v>
      </c>
      <c r="I7" s="2">
        <v>81</v>
      </c>
      <c r="J7" s="2">
        <v>88</v>
      </c>
      <c r="K7" s="2">
        <v>64</v>
      </c>
      <c r="L7" s="2">
        <v>42</v>
      </c>
      <c r="M7" s="2">
        <v>23</v>
      </c>
      <c r="N7" s="2">
        <f t="shared" si="1"/>
        <v>419</v>
      </c>
      <c r="O7" s="4">
        <f t="shared" si="2"/>
        <v>2.2983293556085918</v>
      </c>
      <c r="P7" s="4">
        <f t="shared" si="3"/>
        <v>0.8680332342835881</v>
      </c>
      <c r="Q7" s="2">
        <v>0</v>
      </c>
      <c r="R7" s="2">
        <v>0</v>
      </c>
      <c r="S7" s="6"/>
    </row>
    <row r="8" spans="1:19" ht="21.75">
      <c r="A8" s="25"/>
      <c r="B8" s="3" t="s">
        <v>24</v>
      </c>
      <c r="C8" s="5" t="s">
        <v>11</v>
      </c>
      <c r="D8" s="2">
        <v>2</v>
      </c>
      <c r="E8" s="10">
        <f t="shared" si="0"/>
        <v>419</v>
      </c>
      <c r="F8" s="2">
        <v>0</v>
      </c>
      <c r="G8" s="2">
        <v>1</v>
      </c>
      <c r="H8" s="2">
        <v>6</v>
      </c>
      <c r="I8" s="2">
        <v>17</v>
      </c>
      <c r="J8" s="2">
        <v>36</v>
      </c>
      <c r="K8" s="2">
        <v>88</v>
      </c>
      <c r="L8" s="2">
        <v>85</v>
      </c>
      <c r="M8" s="2">
        <v>186</v>
      </c>
      <c r="N8" s="2">
        <f t="shared" si="1"/>
        <v>419</v>
      </c>
      <c r="O8" s="4">
        <f t="shared" si="2"/>
        <v>3.435560859188544</v>
      </c>
      <c r="P8" s="4">
        <f t="shared" si="3"/>
        <v>0.6393241942033571</v>
      </c>
      <c r="Q8" s="2">
        <v>0</v>
      </c>
      <c r="R8" s="2">
        <v>0</v>
      </c>
      <c r="S8" s="6"/>
    </row>
    <row r="9" spans="1:19" ht="21.75">
      <c r="A9" s="25"/>
      <c r="B9" s="3" t="s">
        <v>26</v>
      </c>
      <c r="C9" s="5" t="s">
        <v>12</v>
      </c>
      <c r="D9" s="2">
        <v>1</v>
      </c>
      <c r="E9" s="10">
        <f t="shared" si="0"/>
        <v>419</v>
      </c>
      <c r="F9" s="2">
        <v>0</v>
      </c>
      <c r="G9" s="2">
        <v>3</v>
      </c>
      <c r="H9" s="2">
        <v>10</v>
      </c>
      <c r="I9" s="2">
        <v>34</v>
      </c>
      <c r="J9" s="2">
        <v>61</v>
      </c>
      <c r="K9" s="2">
        <v>92</v>
      </c>
      <c r="L9" s="2">
        <v>78</v>
      </c>
      <c r="M9" s="2">
        <v>141</v>
      </c>
      <c r="N9" s="2">
        <f t="shared" si="1"/>
        <v>419</v>
      </c>
      <c r="O9" s="4">
        <f t="shared" si="2"/>
        <v>3.2255369928400954</v>
      </c>
      <c r="P9" s="4">
        <f t="shared" si="3"/>
        <v>0.7294303432952565</v>
      </c>
      <c r="Q9" s="2">
        <v>0</v>
      </c>
      <c r="R9" s="2">
        <v>0</v>
      </c>
      <c r="S9" s="6"/>
    </row>
    <row r="10" spans="1:19" ht="21.75">
      <c r="A10" s="25"/>
      <c r="B10" s="3" t="s">
        <v>27</v>
      </c>
      <c r="C10" s="5" t="s">
        <v>13</v>
      </c>
      <c r="D10" s="2">
        <v>1</v>
      </c>
      <c r="E10" s="10">
        <f t="shared" si="0"/>
        <v>420</v>
      </c>
      <c r="F10" s="2">
        <v>0</v>
      </c>
      <c r="G10" s="2">
        <v>1</v>
      </c>
      <c r="H10" s="2">
        <v>3</v>
      </c>
      <c r="I10" s="2">
        <v>14</v>
      </c>
      <c r="J10" s="2">
        <v>17</v>
      </c>
      <c r="K10" s="2">
        <v>85</v>
      </c>
      <c r="L10" s="2">
        <v>97</v>
      </c>
      <c r="M10" s="2">
        <v>203</v>
      </c>
      <c r="N10" s="2">
        <f t="shared" si="1"/>
        <v>420</v>
      </c>
      <c r="O10" s="4">
        <f t="shared" si="2"/>
        <v>3.5297619047619047</v>
      </c>
      <c r="P10" s="4">
        <f t="shared" si="3"/>
        <v>0.5739959685242464</v>
      </c>
      <c r="Q10" s="2">
        <v>0</v>
      </c>
      <c r="R10" s="2">
        <v>0</v>
      </c>
      <c r="S10" s="6"/>
    </row>
    <row r="11" spans="1:19" ht="21.75">
      <c r="A11" s="25"/>
      <c r="B11" s="3" t="s">
        <v>29</v>
      </c>
      <c r="C11" s="5" t="s">
        <v>14</v>
      </c>
      <c r="D11" s="2">
        <v>1</v>
      </c>
      <c r="E11" s="10">
        <f t="shared" si="0"/>
        <v>419</v>
      </c>
      <c r="F11" s="2">
        <v>1</v>
      </c>
      <c r="G11" s="2">
        <v>2</v>
      </c>
      <c r="H11" s="2">
        <v>0</v>
      </c>
      <c r="I11" s="2">
        <v>4</v>
      </c>
      <c r="J11" s="2">
        <v>12</v>
      </c>
      <c r="K11" s="2">
        <v>57</v>
      </c>
      <c r="L11" s="2">
        <v>132</v>
      </c>
      <c r="M11" s="2">
        <v>211</v>
      </c>
      <c r="N11" s="2">
        <f t="shared" si="1"/>
        <v>419</v>
      </c>
      <c r="O11" s="4">
        <f t="shared" si="2"/>
        <v>3.620525059665871</v>
      </c>
      <c r="P11" s="4">
        <f t="shared" si="3"/>
        <v>0.5045461215305175</v>
      </c>
      <c r="Q11" s="2">
        <v>0</v>
      </c>
      <c r="R11" s="2">
        <v>0</v>
      </c>
      <c r="S11" s="6"/>
    </row>
    <row r="12" spans="1:19" ht="21.75">
      <c r="A12" s="25"/>
      <c r="B12" s="3" t="s">
        <v>32</v>
      </c>
      <c r="C12" s="3" t="s">
        <v>40</v>
      </c>
      <c r="D12" s="2">
        <v>2</v>
      </c>
      <c r="E12" s="10">
        <f t="shared" si="0"/>
        <v>419</v>
      </c>
      <c r="F12" s="2">
        <v>1</v>
      </c>
      <c r="G12" s="2">
        <v>2</v>
      </c>
      <c r="H12" s="2">
        <v>6</v>
      </c>
      <c r="I12" s="2">
        <v>15</v>
      </c>
      <c r="J12" s="2">
        <v>17</v>
      </c>
      <c r="K12" s="2">
        <v>28</v>
      </c>
      <c r="L12" s="2">
        <v>61</v>
      </c>
      <c r="M12" s="2">
        <v>289</v>
      </c>
      <c r="N12" s="2">
        <f t="shared" si="1"/>
        <v>419</v>
      </c>
      <c r="O12" s="4">
        <f t="shared" si="2"/>
        <v>3.668257756563246</v>
      </c>
      <c r="P12" s="4">
        <f t="shared" si="3"/>
        <v>0.63111037535172</v>
      </c>
      <c r="Q12" s="2">
        <v>0</v>
      </c>
      <c r="R12" s="2">
        <v>0</v>
      </c>
      <c r="S12" s="6"/>
    </row>
    <row r="13" spans="1:19" ht="21.75">
      <c r="A13" s="25"/>
      <c r="B13" s="3" t="s">
        <v>38</v>
      </c>
      <c r="C13" s="3" t="s">
        <v>15</v>
      </c>
      <c r="D13" s="2">
        <v>3</v>
      </c>
      <c r="E13" s="10">
        <f t="shared" si="0"/>
        <v>419</v>
      </c>
      <c r="F13" s="2">
        <v>0</v>
      </c>
      <c r="G13" s="2">
        <v>61</v>
      </c>
      <c r="H13" s="2">
        <v>40</v>
      </c>
      <c r="I13" s="2">
        <v>45</v>
      </c>
      <c r="J13" s="2">
        <v>52</v>
      </c>
      <c r="K13" s="2">
        <v>54</v>
      </c>
      <c r="L13" s="2">
        <v>66</v>
      </c>
      <c r="M13" s="2">
        <v>101</v>
      </c>
      <c r="N13" s="2">
        <f t="shared" si="1"/>
        <v>419</v>
      </c>
      <c r="O13" s="4">
        <f t="shared" si="2"/>
        <v>2.7159904534606207</v>
      </c>
      <c r="P13" s="4">
        <f t="shared" si="3"/>
        <v>1.0655181983125002</v>
      </c>
      <c r="Q13" s="2">
        <v>0</v>
      </c>
      <c r="R13" s="2">
        <v>0</v>
      </c>
      <c r="S13" s="6"/>
    </row>
    <row r="14" spans="1:19" ht="21.75">
      <c r="A14" s="25"/>
      <c r="B14" s="23" t="s">
        <v>58</v>
      </c>
      <c r="C14" s="23"/>
      <c r="D14" s="23"/>
      <c r="E14" s="11">
        <f>SUM(E4:E13)</f>
        <v>4191</v>
      </c>
      <c r="F14" s="11">
        <f aca="true" t="shared" si="4" ref="F14:N14">SUM(F4:F13)</f>
        <v>58</v>
      </c>
      <c r="G14" s="11">
        <f t="shared" si="4"/>
        <v>264</v>
      </c>
      <c r="H14" s="11">
        <f t="shared" si="4"/>
        <v>258</v>
      </c>
      <c r="I14" s="11">
        <f t="shared" si="4"/>
        <v>442</v>
      </c>
      <c r="J14" s="11">
        <f t="shared" si="4"/>
        <v>463</v>
      </c>
      <c r="K14" s="11">
        <f t="shared" si="4"/>
        <v>661</v>
      </c>
      <c r="L14" s="11">
        <f t="shared" si="4"/>
        <v>698</v>
      </c>
      <c r="M14" s="11">
        <f t="shared" si="4"/>
        <v>1345</v>
      </c>
      <c r="N14" s="11">
        <f t="shared" si="4"/>
        <v>4189</v>
      </c>
      <c r="O14" s="18">
        <f>(1*G14+1.5*H14+2*I14+2.5*J14+3*K14+3.5*L14+4*M14)/N14</f>
        <v>2.9836476486034855</v>
      </c>
      <c r="P14" s="18">
        <f>SQRT((F14*0^2+G14*1^2+H14*1.5^2+I14*2^2+J14*2.5^2+K14*3^2+L14*3.5^2+M14*4^2)/N14-O14^2)</f>
        <v>1.0054316396609735</v>
      </c>
      <c r="Q14" s="11">
        <f>SUM(Q4:Q13)</f>
        <v>2</v>
      </c>
      <c r="R14" s="11">
        <f>SUM(R4:R13)</f>
        <v>0</v>
      </c>
      <c r="S14" s="6"/>
    </row>
    <row r="15" spans="1:19" ht="21.75">
      <c r="A15" s="26"/>
      <c r="B15" s="23" t="s">
        <v>59</v>
      </c>
      <c r="C15" s="23"/>
      <c r="D15" s="23"/>
      <c r="E15" s="12">
        <f aca="true" t="shared" si="5" ref="E15:N15">E14*100/$E$14</f>
        <v>100</v>
      </c>
      <c r="F15" s="12">
        <f t="shared" si="5"/>
        <v>1.3839179193509903</v>
      </c>
      <c r="G15" s="12">
        <f t="shared" si="5"/>
        <v>6.299212598425197</v>
      </c>
      <c r="H15" s="12">
        <f t="shared" si="5"/>
        <v>6.156048675733715</v>
      </c>
      <c r="I15" s="12">
        <f t="shared" si="5"/>
        <v>10.546408971605821</v>
      </c>
      <c r="J15" s="12">
        <f t="shared" si="5"/>
        <v>11.047482701026007</v>
      </c>
      <c r="K15" s="12">
        <f t="shared" si="5"/>
        <v>15.771892149844906</v>
      </c>
      <c r="L15" s="12">
        <f t="shared" si="5"/>
        <v>16.65473633977571</v>
      </c>
      <c r="M15" s="12">
        <f t="shared" si="5"/>
        <v>32.09257933667382</v>
      </c>
      <c r="N15" s="12">
        <f t="shared" si="5"/>
        <v>99.95227869243617</v>
      </c>
      <c r="O15" s="22"/>
      <c r="P15" s="22"/>
      <c r="Q15" s="12">
        <f>Q14*100/$E$14</f>
        <v>0.047721307563827246</v>
      </c>
      <c r="R15" s="12">
        <f>R14*100/$E$14</f>
        <v>0</v>
      </c>
      <c r="S15" s="6"/>
    </row>
    <row r="16" spans="1:19" ht="21.75" customHeight="1">
      <c r="A16" s="24" t="s">
        <v>57</v>
      </c>
      <c r="B16" s="3" t="s">
        <v>17</v>
      </c>
      <c r="C16" s="5" t="s">
        <v>267</v>
      </c>
      <c r="D16" s="2">
        <v>1</v>
      </c>
      <c r="E16" s="10">
        <f t="shared" si="0"/>
        <v>123</v>
      </c>
      <c r="F16" s="2">
        <v>5</v>
      </c>
      <c r="G16" s="2">
        <v>12</v>
      </c>
      <c r="H16" s="2">
        <v>6</v>
      </c>
      <c r="I16" s="2">
        <v>21</v>
      </c>
      <c r="J16" s="2">
        <v>20</v>
      </c>
      <c r="K16" s="2">
        <v>30</v>
      </c>
      <c r="L16" s="2">
        <v>21</v>
      </c>
      <c r="M16" s="2">
        <v>8</v>
      </c>
      <c r="N16" s="2">
        <f t="shared" si="1"/>
        <v>123</v>
      </c>
      <c r="O16" s="4">
        <f t="shared" si="2"/>
        <v>2.508130081300813</v>
      </c>
      <c r="P16" s="4">
        <f t="shared" si="3"/>
        <v>0.9710938845818927</v>
      </c>
      <c r="Q16" s="2">
        <v>0</v>
      </c>
      <c r="R16" s="2">
        <v>0</v>
      </c>
      <c r="S16" s="6"/>
    </row>
    <row r="17" spans="1:19" ht="21.75">
      <c r="A17" s="25"/>
      <c r="B17" s="3" t="s">
        <v>19</v>
      </c>
      <c r="C17" s="3" t="s">
        <v>45</v>
      </c>
      <c r="D17" s="2">
        <v>2</v>
      </c>
      <c r="E17" s="10">
        <f t="shared" si="0"/>
        <v>206</v>
      </c>
      <c r="F17" s="2">
        <v>2</v>
      </c>
      <c r="G17" s="2">
        <v>25</v>
      </c>
      <c r="H17" s="2">
        <v>13</v>
      </c>
      <c r="I17" s="2">
        <v>33</v>
      </c>
      <c r="J17" s="2">
        <v>22</v>
      </c>
      <c r="K17" s="2">
        <v>44</v>
      </c>
      <c r="L17" s="2">
        <v>16</v>
      </c>
      <c r="M17" s="2">
        <v>51</v>
      </c>
      <c r="N17" s="2">
        <f t="shared" si="1"/>
        <v>206</v>
      </c>
      <c r="O17" s="4">
        <f t="shared" si="2"/>
        <v>2.7063106796116503</v>
      </c>
      <c r="P17" s="4">
        <f t="shared" si="3"/>
        <v>1.0404017990556242</v>
      </c>
      <c r="Q17" s="2">
        <v>0</v>
      </c>
      <c r="R17" s="2">
        <v>0</v>
      </c>
      <c r="S17" s="6"/>
    </row>
    <row r="18" spans="1:19" ht="21.75">
      <c r="A18" s="25"/>
      <c r="B18" s="3" t="s">
        <v>22</v>
      </c>
      <c r="C18" s="3" t="s">
        <v>46</v>
      </c>
      <c r="D18" s="2">
        <v>1</v>
      </c>
      <c r="E18" s="10">
        <f t="shared" si="0"/>
        <v>123</v>
      </c>
      <c r="F18" s="2">
        <v>26</v>
      </c>
      <c r="G18" s="2">
        <v>35</v>
      </c>
      <c r="H18" s="2">
        <v>33</v>
      </c>
      <c r="I18" s="2">
        <v>14</v>
      </c>
      <c r="J18" s="2">
        <v>10</v>
      </c>
      <c r="K18" s="2">
        <v>5</v>
      </c>
      <c r="L18" s="2">
        <v>0</v>
      </c>
      <c r="M18" s="2">
        <v>0</v>
      </c>
      <c r="N18" s="2">
        <f t="shared" si="1"/>
        <v>123</v>
      </c>
      <c r="O18" s="4">
        <f t="shared" si="2"/>
        <v>1.2398373983739837</v>
      </c>
      <c r="P18" s="4">
        <f t="shared" si="3"/>
        <v>0.8247926408437333</v>
      </c>
      <c r="Q18" s="2">
        <v>0</v>
      </c>
      <c r="R18" s="2">
        <v>0</v>
      </c>
      <c r="S18" s="6"/>
    </row>
    <row r="19" spans="1:19" ht="21.75">
      <c r="A19" s="25"/>
      <c r="B19" s="3" t="s">
        <v>25</v>
      </c>
      <c r="C19" s="3" t="s">
        <v>47</v>
      </c>
      <c r="D19" s="2">
        <v>2</v>
      </c>
      <c r="E19" s="10">
        <f t="shared" si="0"/>
        <v>17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3</v>
      </c>
      <c r="L19" s="2">
        <v>0</v>
      </c>
      <c r="M19" s="2">
        <v>14</v>
      </c>
      <c r="N19" s="2">
        <f t="shared" si="1"/>
        <v>17</v>
      </c>
      <c r="O19" s="4">
        <f t="shared" si="2"/>
        <v>3.823529411764706</v>
      </c>
      <c r="P19" s="4">
        <f t="shared" si="3"/>
        <v>0.3812200410828153</v>
      </c>
      <c r="Q19" s="2">
        <v>0</v>
      </c>
      <c r="R19" s="2">
        <v>0</v>
      </c>
      <c r="S19" s="6"/>
    </row>
    <row r="20" spans="1:19" ht="21.75">
      <c r="A20" s="25"/>
      <c r="B20" s="3" t="s">
        <v>28</v>
      </c>
      <c r="C20" s="3" t="s">
        <v>48</v>
      </c>
      <c r="D20" s="2">
        <v>2</v>
      </c>
      <c r="E20" s="10">
        <f t="shared" si="0"/>
        <v>7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2</v>
      </c>
      <c r="L20" s="2">
        <v>1</v>
      </c>
      <c r="M20" s="2">
        <v>4</v>
      </c>
      <c r="N20" s="2">
        <f t="shared" si="1"/>
        <v>7</v>
      </c>
      <c r="O20" s="4">
        <f t="shared" si="2"/>
        <v>3.642857142857143</v>
      </c>
      <c r="P20" s="4">
        <f t="shared" si="3"/>
        <v>0.4403152859263558</v>
      </c>
      <c r="Q20" s="2">
        <v>0</v>
      </c>
      <c r="R20" s="2">
        <v>0</v>
      </c>
      <c r="S20" s="6"/>
    </row>
    <row r="21" spans="1:19" ht="21.75">
      <c r="A21" s="25"/>
      <c r="B21" s="3" t="s">
        <v>30</v>
      </c>
      <c r="C21" s="3" t="s">
        <v>49</v>
      </c>
      <c r="D21" s="2">
        <v>2</v>
      </c>
      <c r="E21" s="10">
        <f t="shared" si="0"/>
        <v>14</v>
      </c>
      <c r="F21" s="2">
        <v>0</v>
      </c>
      <c r="G21" s="2">
        <v>2</v>
      </c>
      <c r="H21" s="2">
        <v>3</v>
      </c>
      <c r="I21" s="2">
        <v>1</v>
      </c>
      <c r="J21" s="2">
        <v>0</v>
      </c>
      <c r="K21" s="2">
        <v>0</v>
      </c>
      <c r="L21" s="2">
        <v>0</v>
      </c>
      <c r="M21" s="2">
        <v>5</v>
      </c>
      <c r="N21" s="2">
        <f t="shared" si="1"/>
        <v>11</v>
      </c>
      <c r="O21" s="4">
        <f t="shared" si="2"/>
        <v>2.590909090909091</v>
      </c>
      <c r="P21" s="4">
        <f t="shared" si="3"/>
        <v>1.311109554714178</v>
      </c>
      <c r="Q21" s="2">
        <v>0</v>
      </c>
      <c r="R21" s="2">
        <v>3</v>
      </c>
      <c r="S21" s="6"/>
    </row>
    <row r="22" spans="1:19" ht="21.75">
      <c r="A22" s="25"/>
      <c r="B22" s="3" t="s">
        <v>31</v>
      </c>
      <c r="C22" s="3" t="s">
        <v>50</v>
      </c>
      <c r="D22" s="2">
        <v>2</v>
      </c>
      <c r="E22" s="10">
        <f t="shared" si="0"/>
        <v>9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2</v>
      </c>
      <c r="L22" s="2">
        <v>3</v>
      </c>
      <c r="M22" s="2">
        <v>4</v>
      </c>
      <c r="N22" s="2">
        <f t="shared" si="1"/>
        <v>9</v>
      </c>
      <c r="O22" s="4">
        <f t="shared" si="2"/>
        <v>3.611111111111111</v>
      </c>
      <c r="P22" s="4">
        <f t="shared" si="3"/>
        <v>0.39283710065919336</v>
      </c>
      <c r="Q22" s="2">
        <v>0</v>
      </c>
      <c r="R22" s="2">
        <v>0</v>
      </c>
      <c r="S22" s="6"/>
    </row>
    <row r="23" spans="1:19" ht="21.75">
      <c r="A23" s="25"/>
      <c r="B23" s="3" t="s">
        <v>282</v>
      </c>
      <c r="C23" s="3" t="s">
        <v>283</v>
      </c>
      <c r="D23" s="2">
        <v>2</v>
      </c>
      <c r="E23" s="10">
        <f t="shared" si="0"/>
        <v>9</v>
      </c>
      <c r="F23" s="2">
        <v>0</v>
      </c>
      <c r="G23" s="2">
        <v>0</v>
      </c>
      <c r="H23" s="2">
        <v>0</v>
      </c>
      <c r="I23" s="2">
        <v>1</v>
      </c>
      <c r="J23" s="2">
        <v>0</v>
      </c>
      <c r="K23" s="2">
        <v>0</v>
      </c>
      <c r="L23" s="2">
        <v>4</v>
      </c>
      <c r="M23" s="2">
        <v>4</v>
      </c>
      <c r="N23" s="2">
        <f t="shared" si="1"/>
        <v>9</v>
      </c>
      <c r="O23" s="4">
        <f t="shared" si="2"/>
        <v>3.5555555555555554</v>
      </c>
      <c r="P23" s="4">
        <f t="shared" si="3"/>
        <v>0.5983516452371677</v>
      </c>
      <c r="Q23" s="2">
        <v>0</v>
      </c>
      <c r="R23" s="2">
        <v>0</v>
      </c>
      <c r="S23" s="6"/>
    </row>
    <row r="24" spans="1:19" ht="21.75">
      <c r="A24" s="25"/>
      <c r="B24" s="3" t="s">
        <v>33</v>
      </c>
      <c r="C24" s="3" t="s">
        <v>51</v>
      </c>
      <c r="D24" s="2">
        <v>2</v>
      </c>
      <c r="E24" s="10">
        <f t="shared" si="0"/>
        <v>13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13</v>
      </c>
      <c r="N24" s="2">
        <f t="shared" si="1"/>
        <v>13</v>
      </c>
      <c r="O24" s="4">
        <f t="shared" si="2"/>
        <v>4</v>
      </c>
      <c r="P24" s="4">
        <f t="shared" si="3"/>
        <v>0</v>
      </c>
      <c r="Q24" s="2">
        <v>0</v>
      </c>
      <c r="R24" s="2">
        <v>0</v>
      </c>
      <c r="S24" s="6"/>
    </row>
    <row r="25" spans="1:19" ht="21.75">
      <c r="A25" s="25"/>
      <c r="B25" s="3" t="s">
        <v>34</v>
      </c>
      <c r="C25" s="3" t="s">
        <v>52</v>
      </c>
      <c r="D25" s="2">
        <v>2</v>
      </c>
      <c r="E25" s="10">
        <f t="shared" si="0"/>
        <v>27</v>
      </c>
      <c r="F25" s="2">
        <v>0</v>
      </c>
      <c r="G25" s="2">
        <v>0</v>
      </c>
      <c r="H25" s="2">
        <v>0</v>
      </c>
      <c r="I25" s="2">
        <v>0</v>
      </c>
      <c r="J25" s="2">
        <v>3</v>
      </c>
      <c r="K25" s="2">
        <v>10</v>
      </c>
      <c r="L25" s="2">
        <v>9</v>
      </c>
      <c r="M25" s="2">
        <v>5</v>
      </c>
      <c r="N25" s="2">
        <f t="shared" si="1"/>
        <v>27</v>
      </c>
      <c r="O25" s="4">
        <f t="shared" si="2"/>
        <v>3.2962962962962963</v>
      </c>
      <c r="P25" s="4">
        <f t="shared" si="3"/>
        <v>0.45662325947918403</v>
      </c>
      <c r="Q25" s="2">
        <v>0</v>
      </c>
      <c r="R25" s="2">
        <v>0</v>
      </c>
      <c r="S25" s="6"/>
    </row>
    <row r="26" spans="1:19" ht="21.75">
      <c r="A26" s="25"/>
      <c r="B26" s="3" t="s">
        <v>35</v>
      </c>
      <c r="C26" s="3" t="s">
        <v>53</v>
      </c>
      <c r="D26" s="2">
        <v>2</v>
      </c>
      <c r="E26" s="10">
        <f t="shared" si="0"/>
        <v>422</v>
      </c>
      <c r="F26" s="2">
        <v>2</v>
      </c>
      <c r="G26" s="2">
        <v>30</v>
      </c>
      <c r="H26" s="2">
        <v>33</v>
      </c>
      <c r="I26" s="2">
        <v>56</v>
      </c>
      <c r="J26" s="2">
        <v>55</v>
      </c>
      <c r="K26" s="2">
        <v>103</v>
      </c>
      <c r="L26" s="2">
        <v>59</v>
      </c>
      <c r="M26" s="2">
        <v>82</v>
      </c>
      <c r="N26" s="2">
        <f t="shared" si="1"/>
        <v>420</v>
      </c>
      <c r="O26" s="4">
        <f t="shared" si="2"/>
        <v>2.7916666666666665</v>
      </c>
      <c r="P26" s="4">
        <f t="shared" si="3"/>
        <v>0.9264895771178091</v>
      </c>
      <c r="Q26" s="2">
        <v>2</v>
      </c>
      <c r="R26" s="2">
        <v>0</v>
      </c>
      <c r="S26" s="6"/>
    </row>
    <row r="27" spans="1:19" ht="21.75">
      <c r="A27" s="25"/>
      <c r="B27" s="3" t="s">
        <v>36</v>
      </c>
      <c r="C27" s="3" t="s">
        <v>54</v>
      </c>
      <c r="D27" s="2">
        <v>2</v>
      </c>
      <c r="E27" s="10">
        <f t="shared" si="0"/>
        <v>419</v>
      </c>
      <c r="F27" s="2">
        <v>13</v>
      </c>
      <c r="G27" s="2">
        <v>102</v>
      </c>
      <c r="H27" s="2">
        <v>41</v>
      </c>
      <c r="I27" s="2">
        <v>58</v>
      </c>
      <c r="J27" s="2">
        <v>45</v>
      </c>
      <c r="K27" s="2">
        <v>78</v>
      </c>
      <c r="L27" s="2">
        <v>27</v>
      </c>
      <c r="M27" s="2">
        <v>55</v>
      </c>
      <c r="N27" s="2">
        <f t="shared" si="1"/>
        <v>419</v>
      </c>
      <c r="O27" s="4">
        <f t="shared" si="2"/>
        <v>2.2446300715990453</v>
      </c>
      <c r="P27" s="4">
        <f t="shared" si="3"/>
        <v>1.102368266025727</v>
      </c>
      <c r="Q27" s="2">
        <v>0</v>
      </c>
      <c r="R27" s="2">
        <v>0</v>
      </c>
      <c r="S27" s="6"/>
    </row>
    <row r="28" spans="1:19" ht="21.75">
      <c r="A28" s="25"/>
      <c r="B28" s="3" t="s">
        <v>37</v>
      </c>
      <c r="C28" s="3" t="s">
        <v>55</v>
      </c>
      <c r="D28" s="2">
        <v>1</v>
      </c>
      <c r="E28" s="10">
        <f t="shared" si="0"/>
        <v>420</v>
      </c>
      <c r="F28" s="2">
        <v>2</v>
      </c>
      <c r="G28" s="2">
        <v>30</v>
      </c>
      <c r="H28" s="2">
        <v>33</v>
      </c>
      <c r="I28" s="2">
        <v>56</v>
      </c>
      <c r="J28" s="2">
        <v>55</v>
      </c>
      <c r="K28" s="2">
        <v>103</v>
      </c>
      <c r="L28" s="2">
        <v>59</v>
      </c>
      <c r="M28" s="2">
        <v>82</v>
      </c>
      <c r="N28" s="2">
        <f t="shared" si="1"/>
        <v>420</v>
      </c>
      <c r="O28" s="4">
        <f t="shared" si="2"/>
        <v>2.7916666666666665</v>
      </c>
      <c r="P28" s="4">
        <f t="shared" si="3"/>
        <v>0.9264895771178091</v>
      </c>
      <c r="Q28" s="2">
        <v>0</v>
      </c>
      <c r="R28" s="2">
        <v>0</v>
      </c>
      <c r="S28" s="6"/>
    </row>
    <row r="29" spans="1:19" ht="21.75">
      <c r="A29" s="25"/>
      <c r="B29" s="3" t="s">
        <v>39</v>
      </c>
      <c r="C29" s="3" t="s">
        <v>56</v>
      </c>
      <c r="D29" s="2">
        <v>1</v>
      </c>
      <c r="E29" s="10">
        <f t="shared" si="0"/>
        <v>124</v>
      </c>
      <c r="F29" s="2">
        <v>18</v>
      </c>
      <c r="G29" s="2">
        <v>10</v>
      </c>
      <c r="H29" s="2">
        <v>9</v>
      </c>
      <c r="I29" s="2">
        <v>5</v>
      </c>
      <c r="J29" s="2">
        <v>6</v>
      </c>
      <c r="K29" s="2">
        <v>6</v>
      </c>
      <c r="L29" s="2">
        <v>6</v>
      </c>
      <c r="M29" s="2">
        <v>64</v>
      </c>
      <c r="N29" s="2">
        <f t="shared" si="1"/>
        <v>124</v>
      </c>
      <c r="O29" s="4">
        <f t="shared" si="2"/>
        <v>2.7701612903225805</v>
      </c>
      <c r="P29" s="4">
        <f t="shared" si="3"/>
        <v>1.523206498969054</v>
      </c>
      <c r="Q29" s="2">
        <v>0</v>
      </c>
      <c r="R29" s="2">
        <v>0</v>
      </c>
      <c r="S29" s="6"/>
    </row>
    <row r="30" spans="1:18" ht="21.75">
      <c r="A30" s="25"/>
      <c r="B30" s="23" t="s">
        <v>60</v>
      </c>
      <c r="C30" s="23"/>
      <c r="D30" s="23"/>
      <c r="E30" s="11">
        <f aca="true" t="shared" si="6" ref="E30:N30">SUM(E16:E29)</f>
        <v>1933</v>
      </c>
      <c r="F30" s="11">
        <f t="shared" si="6"/>
        <v>68</v>
      </c>
      <c r="G30" s="11">
        <f t="shared" si="6"/>
        <v>246</v>
      </c>
      <c r="H30" s="11">
        <f t="shared" si="6"/>
        <v>171</v>
      </c>
      <c r="I30" s="11">
        <f t="shared" si="6"/>
        <v>245</v>
      </c>
      <c r="J30" s="11">
        <f t="shared" si="6"/>
        <v>216</v>
      </c>
      <c r="K30" s="11">
        <f t="shared" si="6"/>
        <v>386</v>
      </c>
      <c r="L30" s="11">
        <f t="shared" si="6"/>
        <v>205</v>
      </c>
      <c r="M30" s="11">
        <f t="shared" si="6"/>
        <v>391</v>
      </c>
      <c r="N30" s="11">
        <f t="shared" si="6"/>
        <v>1928</v>
      </c>
      <c r="O30" s="18">
        <f t="shared" si="2"/>
        <v>2.578838174273859</v>
      </c>
      <c r="P30" s="18">
        <f t="shared" si="3"/>
        <v>1.1110573534665535</v>
      </c>
      <c r="Q30" s="11">
        <f>SUM(Q16:Q29)</f>
        <v>2</v>
      </c>
      <c r="R30" s="11">
        <f>SUM(R16:R29)</f>
        <v>3</v>
      </c>
    </row>
    <row r="31" spans="1:18" ht="22.5" thickBot="1">
      <c r="A31" s="27"/>
      <c r="B31" s="20" t="s">
        <v>61</v>
      </c>
      <c r="C31" s="20"/>
      <c r="D31" s="20"/>
      <c r="E31" s="14">
        <f>E30*100/$E$30</f>
        <v>100</v>
      </c>
      <c r="F31" s="14">
        <f aca="true" t="shared" si="7" ref="F31:R31">F30*100/$E$30</f>
        <v>3.517847904811174</v>
      </c>
      <c r="G31" s="14">
        <f t="shared" si="7"/>
        <v>12.72633212622866</v>
      </c>
      <c r="H31" s="14">
        <f t="shared" si="7"/>
        <v>8.84635281945163</v>
      </c>
      <c r="I31" s="14">
        <f t="shared" si="7"/>
        <v>12.674599068804966</v>
      </c>
      <c r="J31" s="14">
        <f t="shared" si="7"/>
        <v>11.174340403517848</v>
      </c>
      <c r="K31" s="14">
        <f t="shared" si="7"/>
        <v>19.968960165545784</v>
      </c>
      <c r="L31" s="14">
        <f t="shared" si="7"/>
        <v>10.605276771857216</v>
      </c>
      <c r="M31" s="14">
        <f t="shared" si="7"/>
        <v>20.227625452664252</v>
      </c>
      <c r="N31" s="14">
        <f t="shared" si="7"/>
        <v>99.74133471288152</v>
      </c>
      <c r="O31" s="19"/>
      <c r="P31" s="19"/>
      <c r="Q31" s="14">
        <f t="shared" si="7"/>
        <v>0.10346611484738748</v>
      </c>
      <c r="R31" s="14">
        <f t="shared" si="7"/>
        <v>0.1551991722710812</v>
      </c>
    </row>
    <row r="32" spans="1:18" ht="22.5" thickTop="1">
      <c r="A32" s="21" t="s">
        <v>58</v>
      </c>
      <c r="B32" s="21"/>
      <c r="C32" s="21"/>
      <c r="D32" s="21"/>
      <c r="E32" s="13">
        <f aca="true" t="shared" si="8" ref="E32:N32">SUM(E14,E30)</f>
        <v>6124</v>
      </c>
      <c r="F32" s="13">
        <f t="shared" si="8"/>
        <v>126</v>
      </c>
      <c r="G32" s="13">
        <f t="shared" si="8"/>
        <v>510</v>
      </c>
      <c r="H32" s="13">
        <f t="shared" si="8"/>
        <v>429</v>
      </c>
      <c r="I32" s="13">
        <f t="shared" si="8"/>
        <v>687</v>
      </c>
      <c r="J32" s="13">
        <f t="shared" si="8"/>
        <v>679</v>
      </c>
      <c r="K32" s="13">
        <f t="shared" si="8"/>
        <v>1047</v>
      </c>
      <c r="L32" s="13">
        <f t="shared" si="8"/>
        <v>903</v>
      </c>
      <c r="M32" s="13">
        <f t="shared" si="8"/>
        <v>1736</v>
      </c>
      <c r="N32" s="13">
        <f t="shared" si="8"/>
        <v>6117</v>
      </c>
      <c r="O32" s="18">
        <f>(1*G32+1.5*H32+2*I32+2.5*J32+3*K32+3.5*L32+4*M32)/N32</f>
        <v>2.856056890632663</v>
      </c>
      <c r="P32" s="18">
        <f>SQRT((F32*0^2+G32*1^2+H32*1.5^2+I32*2^2+J32*2.5^2+K32*3^2+L32*3.5^2+M32*4^2)/N32-O32^2)</f>
        <v>1.0567521976133811</v>
      </c>
      <c r="Q32" s="13">
        <f>SUM(Q14,Q30)</f>
        <v>4</v>
      </c>
      <c r="R32" s="13">
        <f>SUM(R14,R30)</f>
        <v>3</v>
      </c>
    </row>
    <row r="33" spans="1:18" ht="22.5" thickBot="1">
      <c r="A33" s="20" t="s">
        <v>59</v>
      </c>
      <c r="B33" s="20"/>
      <c r="C33" s="20"/>
      <c r="D33" s="20"/>
      <c r="E33" s="14">
        <f>E32*100/$E$32</f>
        <v>100</v>
      </c>
      <c r="F33" s="14">
        <f aca="true" t="shared" si="9" ref="F33:N33">F32*100/$E$32</f>
        <v>2.057478772044415</v>
      </c>
      <c r="G33" s="14">
        <f t="shared" si="9"/>
        <v>8.327890267798825</v>
      </c>
      <c r="H33" s="14">
        <f t="shared" si="9"/>
        <v>7.005225342913128</v>
      </c>
      <c r="I33" s="14">
        <f t="shared" si="9"/>
        <v>11.218158066623122</v>
      </c>
      <c r="J33" s="14">
        <f t="shared" si="9"/>
        <v>11.087524493794906</v>
      </c>
      <c r="K33" s="14">
        <f t="shared" si="9"/>
        <v>17.096668843892882</v>
      </c>
      <c r="L33" s="14">
        <f t="shared" si="9"/>
        <v>14.745264532984978</v>
      </c>
      <c r="M33" s="14">
        <f t="shared" si="9"/>
        <v>28.347485303723058</v>
      </c>
      <c r="N33" s="14">
        <f t="shared" si="9"/>
        <v>99.8856956237753</v>
      </c>
      <c r="O33" s="19"/>
      <c r="P33" s="19"/>
      <c r="Q33" s="14">
        <f>Q32*100/$E$32</f>
        <v>0.06531678641410843</v>
      </c>
      <c r="R33" s="14">
        <f>R32*100/$E$32</f>
        <v>0.04898758981058132</v>
      </c>
    </row>
    <row r="34" ht="22.5" thickTop="1"/>
  </sheetData>
  <mergeCells count="24">
    <mergeCell ref="Q2:R2"/>
    <mergeCell ref="P2:P3"/>
    <mergeCell ref="E2:E3"/>
    <mergeCell ref="D2:D3"/>
    <mergeCell ref="A2:A3"/>
    <mergeCell ref="F2:M2"/>
    <mergeCell ref="N2:N3"/>
    <mergeCell ref="O2:O3"/>
    <mergeCell ref="C2:C3"/>
    <mergeCell ref="B2:B3"/>
    <mergeCell ref="A4:A15"/>
    <mergeCell ref="A16:A31"/>
    <mergeCell ref="B14:D14"/>
    <mergeCell ref="B15:D15"/>
    <mergeCell ref="P14:P15"/>
    <mergeCell ref="O14:O15"/>
    <mergeCell ref="B30:D30"/>
    <mergeCell ref="B31:D31"/>
    <mergeCell ref="O32:O33"/>
    <mergeCell ref="P32:P33"/>
    <mergeCell ref="A33:D33"/>
    <mergeCell ref="O30:O31"/>
    <mergeCell ref="P30:P31"/>
    <mergeCell ref="A32:D32"/>
  </mergeCells>
  <printOptions horizontalCentered="1"/>
  <pageMargins left="0.7480314960629921" right="0.7480314960629921" top="0.7874015748031497" bottom="0.5511811023622047" header="0.3937007874015748" footer="0.3937007874015748"/>
  <pageSetup horizontalDpi="600" verticalDpi="600" orientation="landscape" paperSize="9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view="pageBreakPreview" zoomScaleSheetLayoutView="100" workbookViewId="0" topLeftCell="A1">
      <selection activeCell="K58" sqref="K58"/>
    </sheetView>
  </sheetViews>
  <sheetFormatPr defaultColWidth="9.140625" defaultRowHeight="21.75"/>
  <cols>
    <col min="2" max="2" width="8.140625" style="0" customWidth="1"/>
    <col min="3" max="3" width="22.421875" style="0" customWidth="1"/>
    <col min="4" max="4" width="4.140625" style="1" bestFit="1" customWidth="1"/>
    <col min="5" max="5" width="10.00390625" style="9" customWidth="1"/>
    <col min="6" max="13" width="5.421875" style="1" customWidth="1"/>
    <col min="14" max="14" width="9.140625" style="1" customWidth="1"/>
    <col min="15" max="16" width="7.421875" style="1" customWidth="1"/>
    <col min="17" max="18" width="6.7109375" style="1" customWidth="1"/>
  </cols>
  <sheetData>
    <row r="1" spans="2:19" ht="23.25">
      <c r="B1" s="7"/>
      <c r="C1" s="8" t="s">
        <v>270</v>
      </c>
      <c r="R1" s="6"/>
      <c r="S1" s="6"/>
    </row>
    <row r="2" spans="1:19" ht="21.75">
      <c r="A2" s="28" t="s">
        <v>62</v>
      </c>
      <c r="B2" s="28" t="s">
        <v>0</v>
      </c>
      <c r="C2" s="28" t="s">
        <v>1</v>
      </c>
      <c r="D2" s="28" t="s">
        <v>2</v>
      </c>
      <c r="E2" s="33" t="s">
        <v>41</v>
      </c>
      <c r="F2" s="29" t="s">
        <v>44</v>
      </c>
      <c r="G2" s="30"/>
      <c r="H2" s="30"/>
      <c r="I2" s="30"/>
      <c r="J2" s="30"/>
      <c r="K2" s="30"/>
      <c r="L2" s="30"/>
      <c r="M2" s="31"/>
      <c r="N2" s="28" t="s">
        <v>43</v>
      </c>
      <c r="O2" s="28" t="s">
        <v>3</v>
      </c>
      <c r="P2" s="28" t="s">
        <v>6</v>
      </c>
      <c r="Q2" s="32" t="s">
        <v>42</v>
      </c>
      <c r="R2" s="32"/>
      <c r="S2" s="6"/>
    </row>
    <row r="3" spans="1:19" ht="21.75">
      <c r="A3" s="28"/>
      <c r="B3" s="28"/>
      <c r="C3" s="28"/>
      <c r="D3" s="28"/>
      <c r="E3" s="33"/>
      <c r="F3" s="2">
        <v>0</v>
      </c>
      <c r="G3" s="2">
        <v>1</v>
      </c>
      <c r="H3" s="2">
        <v>1.5</v>
      </c>
      <c r="I3" s="2">
        <v>2</v>
      </c>
      <c r="J3" s="2">
        <v>2.5</v>
      </c>
      <c r="K3" s="2">
        <v>3</v>
      </c>
      <c r="L3" s="2">
        <v>3.5</v>
      </c>
      <c r="M3" s="2">
        <v>4</v>
      </c>
      <c r="N3" s="28"/>
      <c r="O3" s="28"/>
      <c r="P3" s="28"/>
      <c r="Q3" s="2" t="s">
        <v>4</v>
      </c>
      <c r="R3" s="4" t="s">
        <v>5</v>
      </c>
      <c r="S3" s="6"/>
    </row>
    <row r="4" spans="1:19" ht="21.75" customHeight="1">
      <c r="A4" s="24" t="s">
        <v>16</v>
      </c>
      <c r="B4" s="3" t="s">
        <v>63</v>
      </c>
      <c r="C4" s="5" t="s">
        <v>73</v>
      </c>
      <c r="D4" s="2">
        <v>3</v>
      </c>
      <c r="E4" s="10">
        <f>SUM(Q4:R4,F4:M4)</f>
        <v>535</v>
      </c>
      <c r="F4" s="2">
        <v>42</v>
      </c>
      <c r="G4" s="2">
        <v>134</v>
      </c>
      <c r="H4" s="2">
        <v>54</v>
      </c>
      <c r="I4" s="2">
        <v>108</v>
      </c>
      <c r="J4" s="2">
        <v>53</v>
      </c>
      <c r="K4" s="2">
        <v>79</v>
      </c>
      <c r="L4" s="2">
        <v>32</v>
      </c>
      <c r="M4" s="2">
        <v>23</v>
      </c>
      <c r="N4" s="2">
        <f>SUM(F4:M4)</f>
        <v>525</v>
      </c>
      <c r="O4" s="4">
        <f>(1*G4+1.5*H4+2*I4+2.5*J4+3*K4+3.5*L4+4*M4)/N4</f>
        <v>1.9133333333333333</v>
      </c>
      <c r="P4" s="4">
        <f>SQRT((F4*0^2+G4*1^2+H4*1.5^2+I4*2^2+J4*2.5^2+K4*3^2+L4*3.5^2+M4*4^2)/N4-O4^2)</f>
        <v>1.039969474521492</v>
      </c>
      <c r="Q4" s="2">
        <v>1</v>
      </c>
      <c r="R4" s="2">
        <v>9</v>
      </c>
      <c r="S4" s="6"/>
    </row>
    <row r="5" spans="1:19" ht="21.75">
      <c r="A5" s="25"/>
      <c r="B5" s="3" t="s">
        <v>64</v>
      </c>
      <c r="C5" s="5" t="s">
        <v>74</v>
      </c>
      <c r="D5" s="2">
        <v>3</v>
      </c>
      <c r="E5" s="10">
        <f aca="true" t="shared" si="0" ref="E5:E31">SUM(Q5:R5,F5:M5)</f>
        <v>537</v>
      </c>
      <c r="F5" s="2">
        <v>8</v>
      </c>
      <c r="G5" s="2">
        <v>32</v>
      </c>
      <c r="H5" s="2">
        <v>40</v>
      </c>
      <c r="I5" s="2">
        <v>81</v>
      </c>
      <c r="J5" s="2">
        <v>83</v>
      </c>
      <c r="K5" s="2">
        <v>76</v>
      </c>
      <c r="L5" s="2">
        <v>56</v>
      </c>
      <c r="M5" s="2">
        <v>142</v>
      </c>
      <c r="N5" s="2">
        <f aca="true" t="shared" si="1" ref="N5:N25">SUM(F5:M5)</f>
        <v>518</v>
      </c>
      <c r="O5" s="4">
        <f aca="true" t="shared" si="2" ref="O5:O32">(1*G5+1.5*H5+2*I5+2.5*J5+3*K5+3.5*L5+4*M5)/N5</f>
        <v>2.805984555984556</v>
      </c>
      <c r="P5" s="4">
        <f aca="true" t="shared" si="3" ref="P5:P32">SQRT((F5*0^2+G5*1^2+H5*1.5^2+I5*2^2+J5*2.5^2+K5*3^2+L5*3.5^2+M5*4^2)/N5-O5^2)</f>
        <v>1.009846740805713</v>
      </c>
      <c r="Q5" s="2">
        <v>0</v>
      </c>
      <c r="R5" s="2">
        <v>19</v>
      </c>
      <c r="S5" s="6"/>
    </row>
    <row r="6" spans="1:19" ht="21.75">
      <c r="A6" s="25"/>
      <c r="B6" s="3" t="s">
        <v>65</v>
      </c>
      <c r="C6" s="5" t="s">
        <v>75</v>
      </c>
      <c r="D6" s="2">
        <v>2</v>
      </c>
      <c r="E6" s="10">
        <f t="shared" si="0"/>
        <v>522</v>
      </c>
      <c r="F6" s="2">
        <v>23</v>
      </c>
      <c r="G6" s="2">
        <v>186</v>
      </c>
      <c r="H6" s="2">
        <v>134</v>
      </c>
      <c r="I6" s="2">
        <v>101</v>
      </c>
      <c r="J6" s="2">
        <v>43</v>
      </c>
      <c r="K6" s="2">
        <v>19</v>
      </c>
      <c r="L6" s="2">
        <v>9</v>
      </c>
      <c r="M6" s="2">
        <v>7</v>
      </c>
      <c r="N6" s="2">
        <f t="shared" si="1"/>
        <v>522</v>
      </c>
      <c r="O6" s="4">
        <f t="shared" si="2"/>
        <v>1.5574712643678161</v>
      </c>
      <c r="P6" s="4">
        <f t="shared" si="3"/>
        <v>0.7418469522180835</v>
      </c>
      <c r="Q6" s="2">
        <v>0</v>
      </c>
      <c r="R6" s="2">
        <v>0</v>
      </c>
      <c r="S6" s="6"/>
    </row>
    <row r="7" spans="1:19" ht="21.75">
      <c r="A7" s="25"/>
      <c r="B7" s="3" t="s">
        <v>66</v>
      </c>
      <c r="C7" s="5" t="s">
        <v>76</v>
      </c>
      <c r="D7" s="2">
        <v>2</v>
      </c>
      <c r="E7" s="10">
        <f t="shared" si="0"/>
        <v>533</v>
      </c>
      <c r="F7" s="2">
        <v>16</v>
      </c>
      <c r="G7" s="2">
        <v>37</v>
      </c>
      <c r="H7" s="2">
        <v>37</v>
      </c>
      <c r="I7" s="2">
        <v>70</v>
      </c>
      <c r="J7" s="2">
        <v>80</v>
      </c>
      <c r="K7" s="2">
        <v>97</v>
      </c>
      <c r="L7" s="2">
        <v>73</v>
      </c>
      <c r="M7" s="2">
        <v>108</v>
      </c>
      <c r="N7" s="2">
        <f t="shared" si="1"/>
        <v>518</v>
      </c>
      <c r="O7" s="4">
        <f t="shared" si="2"/>
        <v>2.723938223938224</v>
      </c>
      <c r="P7" s="4">
        <f t="shared" si="3"/>
        <v>1.0323186463924348</v>
      </c>
      <c r="Q7" s="2">
        <v>0</v>
      </c>
      <c r="R7" s="2">
        <v>15</v>
      </c>
      <c r="S7" s="6"/>
    </row>
    <row r="8" spans="1:19" ht="21.75">
      <c r="A8" s="25"/>
      <c r="B8" s="3" t="s">
        <v>67</v>
      </c>
      <c r="C8" s="5" t="s">
        <v>77</v>
      </c>
      <c r="D8" s="2">
        <v>2</v>
      </c>
      <c r="E8" s="10">
        <f t="shared" si="0"/>
        <v>540</v>
      </c>
      <c r="F8" s="2">
        <v>7</v>
      </c>
      <c r="G8" s="2">
        <v>47</v>
      </c>
      <c r="H8" s="2">
        <v>38</v>
      </c>
      <c r="I8" s="2">
        <v>53</v>
      </c>
      <c r="J8" s="2">
        <v>78</v>
      </c>
      <c r="K8" s="2">
        <v>105</v>
      </c>
      <c r="L8" s="2">
        <v>84</v>
      </c>
      <c r="M8" s="2">
        <v>111</v>
      </c>
      <c r="N8" s="2">
        <f t="shared" si="1"/>
        <v>523</v>
      </c>
      <c r="O8" s="4">
        <f t="shared" si="2"/>
        <v>2.7877629063097515</v>
      </c>
      <c r="P8" s="4">
        <f t="shared" si="3"/>
        <v>0.9946719268511303</v>
      </c>
      <c r="Q8" s="2">
        <v>0</v>
      </c>
      <c r="R8" s="2">
        <v>17</v>
      </c>
      <c r="S8" s="6"/>
    </row>
    <row r="9" spans="1:19" ht="21.75">
      <c r="A9" s="25"/>
      <c r="B9" s="3" t="s">
        <v>68</v>
      </c>
      <c r="C9" s="5" t="s">
        <v>78</v>
      </c>
      <c r="D9" s="2">
        <v>1</v>
      </c>
      <c r="E9" s="10">
        <f t="shared" si="0"/>
        <v>535</v>
      </c>
      <c r="F9" s="2">
        <v>9</v>
      </c>
      <c r="G9" s="2">
        <v>12</v>
      </c>
      <c r="H9" s="2">
        <v>29</v>
      </c>
      <c r="I9" s="2">
        <v>70</v>
      </c>
      <c r="J9" s="2">
        <v>70</v>
      </c>
      <c r="K9" s="2">
        <v>115</v>
      </c>
      <c r="L9" s="2">
        <v>99</v>
      </c>
      <c r="M9" s="2">
        <v>124</v>
      </c>
      <c r="N9" s="2">
        <f t="shared" si="1"/>
        <v>528</v>
      </c>
      <c r="O9" s="4">
        <f t="shared" si="2"/>
        <v>2.9507575757575757</v>
      </c>
      <c r="P9" s="4">
        <f t="shared" si="3"/>
        <v>0.9016185960513671</v>
      </c>
      <c r="Q9" s="2">
        <v>1</v>
      </c>
      <c r="R9" s="2">
        <v>6</v>
      </c>
      <c r="S9" s="6"/>
    </row>
    <row r="10" spans="1:19" ht="21.75">
      <c r="A10" s="25"/>
      <c r="B10" s="3" t="s">
        <v>69</v>
      </c>
      <c r="C10" s="5" t="s">
        <v>79</v>
      </c>
      <c r="D10" s="2">
        <v>1</v>
      </c>
      <c r="E10" s="10">
        <f t="shared" si="0"/>
        <v>557</v>
      </c>
      <c r="F10" s="2">
        <v>8</v>
      </c>
      <c r="G10" s="2">
        <v>0</v>
      </c>
      <c r="H10" s="2">
        <v>1</v>
      </c>
      <c r="I10" s="2">
        <v>6</v>
      </c>
      <c r="J10" s="2">
        <v>1</v>
      </c>
      <c r="K10" s="2">
        <v>36</v>
      </c>
      <c r="L10" s="2">
        <v>114</v>
      </c>
      <c r="M10" s="2">
        <v>391</v>
      </c>
      <c r="N10" s="2">
        <f t="shared" si="1"/>
        <v>557</v>
      </c>
      <c r="O10" s="4">
        <f t="shared" si="2"/>
        <v>3.746858168761221</v>
      </c>
      <c r="P10" s="4">
        <f t="shared" si="3"/>
        <v>0.5829827990406375</v>
      </c>
      <c r="Q10" s="2">
        <v>0</v>
      </c>
      <c r="R10" s="2">
        <v>0</v>
      </c>
      <c r="S10" s="6"/>
    </row>
    <row r="11" spans="1:19" ht="21.75">
      <c r="A11" s="25"/>
      <c r="B11" s="3" t="s">
        <v>70</v>
      </c>
      <c r="C11" s="5" t="s">
        <v>80</v>
      </c>
      <c r="D11" s="2">
        <v>1</v>
      </c>
      <c r="E11" s="10">
        <f t="shared" si="0"/>
        <v>528</v>
      </c>
      <c r="F11" s="2">
        <v>14</v>
      </c>
      <c r="G11" s="2">
        <v>3</v>
      </c>
      <c r="H11" s="2">
        <v>8</v>
      </c>
      <c r="I11" s="2">
        <v>25</v>
      </c>
      <c r="J11" s="2">
        <v>37</v>
      </c>
      <c r="K11" s="2">
        <v>95</v>
      </c>
      <c r="L11" s="2">
        <v>137</v>
      </c>
      <c r="M11" s="2">
        <v>209</v>
      </c>
      <c r="N11" s="2">
        <f t="shared" si="1"/>
        <v>528</v>
      </c>
      <c r="O11" s="4">
        <f t="shared" si="2"/>
        <v>3.3295454545454546</v>
      </c>
      <c r="P11" s="4">
        <f t="shared" si="3"/>
        <v>0.8440512547595418</v>
      </c>
      <c r="Q11" s="2">
        <v>0</v>
      </c>
      <c r="R11" s="2">
        <v>0</v>
      </c>
      <c r="S11" s="6"/>
    </row>
    <row r="12" spans="1:19" ht="21.75">
      <c r="A12" s="25"/>
      <c r="B12" s="3" t="s">
        <v>71</v>
      </c>
      <c r="C12" s="3" t="s">
        <v>81</v>
      </c>
      <c r="D12" s="2">
        <v>2</v>
      </c>
      <c r="E12" s="10">
        <f t="shared" si="0"/>
        <v>534</v>
      </c>
      <c r="F12" s="2">
        <v>10</v>
      </c>
      <c r="G12" s="2">
        <v>7</v>
      </c>
      <c r="H12" s="2">
        <v>15</v>
      </c>
      <c r="I12" s="2">
        <v>21</v>
      </c>
      <c r="J12" s="2">
        <v>35</v>
      </c>
      <c r="K12" s="2">
        <v>67</v>
      </c>
      <c r="L12" s="2">
        <v>89</v>
      </c>
      <c r="M12" s="2">
        <v>284</v>
      </c>
      <c r="N12" s="2">
        <f t="shared" si="1"/>
        <v>528</v>
      </c>
      <c r="O12" s="4">
        <f t="shared" si="2"/>
        <v>3.4232954545454546</v>
      </c>
      <c r="P12" s="4">
        <f t="shared" si="3"/>
        <v>0.8628962264114362</v>
      </c>
      <c r="Q12" s="2">
        <v>0</v>
      </c>
      <c r="R12" s="2">
        <v>6</v>
      </c>
      <c r="S12" s="6"/>
    </row>
    <row r="13" spans="1:19" ht="21.75">
      <c r="A13" s="25"/>
      <c r="B13" s="3" t="s">
        <v>72</v>
      </c>
      <c r="C13" s="3" t="s">
        <v>82</v>
      </c>
      <c r="D13" s="2">
        <v>3</v>
      </c>
      <c r="E13" s="10">
        <f t="shared" si="0"/>
        <v>533</v>
      </c>
      <c r="F13" s="2">
        <v>43</v>
      </c>
      <c r="G13" s="2">
        <v>110</v>
      </c>
      <c r="H13" s="2">
        <v>83</v>
      </c>
      <c r="I13" s="2">
        <v>95</v>
      </c>
      <c r="J13" s="2">
        <v>49</v>
      </c>
      <c r="K13" s="2">
        <v>53</v>
      </c>
      <c r="L13" s="2">
        <v>49</v>
      </c>
      <c r="M13" s="2">
        <v>41</v>
      </c>
      <c r="N13" s="2">
        <f t="shared" si="1"/>
        <v>523</v>
      </c>
      <c r="O13" s="4">
        <f t="shared" si="2"/>
        <v>1.991395793499044</v>
      </c>
      <c r="P13" s="4">
        <f t="shared" si="3"/>
        <v>1.108123386589157</v>
      </c>
      <c r="Q13" s="2">
        <v>3</v>
      </c>
      <c r="R13" s="2">
        <v>7</v>
      </c>
      <c r="S13" s="6"/>
    </row>
    <row r="14" spans="1:19" ht="21.75">
      <c r="A14" s="25"/>
      <c r="B14" s="23" t="s">
        <v>58</v>
      </c>
      <c r="C14" s="23"/>
      <c r="D14" s="23"/>
      <c r="E14" s="11">
        <f>SUM(E4:E13)</f>
        <v>5354</v>
      </c>
      <c r="F14" s="11">
        <f aca="true" t="shared" si="4" ref="F14:N14">SUM(F4:F13)</f>
        <v>180</v>
      </c>
      <c r="G14" s="11">
        <f t="shared" si="4"/>
        <v>568</v>
      </c>
      <c r="H14" s="11">
        <f t="shared" si="4"/>
        <v>439</v>
      </c>
      <c r="I14" s="11">
        <f t="shared" si="4"/>
        <v>630</v>
      </c>
      <c r="J14" s="11">
        <f t="shared" si="4"/>
        <v>529</v>
      </c>
      <c r="K14" s="11">
        <f t="shared" si="4"/>
        <v>742</v>
      </c>
      <c r="L14" s="11">
        <f t="shared" si="4"/>
        <v>742</v>
      </c>
      <c r="M14" s="11">
        <f t="shared" si="4"/>
        <v>1440</v>
      </c>
      <c r="N14" s="11">
        <f t="shared" si="4"/>
        <v>5270</v>
      </c>
      <c r="O14" s="18">
        <f t="shared" si="2"/>
        <v>2.7309297912713473</v>
      </c>
      <c r="P14" s="18">
        <f t="shared" si="3"/>
        <v>1.1430806974309533</v>
      </c>
      <c r="Q14" s="11">
        <f>SUM(Q4:Q13)</f>
        <v>5</v>
      </c>
      <c r="R14" s="11">
        <f>SUM(R4:R13)</f>
        <v>79</v>
      </c>
      <c r="S14" s="6"/>
    </row>
    <row r="15" spans="1:19" ht="21.75">
      <c r="A15" s="26"/>
      <c r="B15" s="23" t="s">
        <v>59</v>
      </c>
      <c r="C15" s="23"/>
      <c r="D15" s="23"/>
      <c r="E15" s="12">
        <f aca="true" t="shared" si="5" ref="E15:N15">E14*100/$E$14</f>
        <v>100</v>
      </c>
      <c r="F15" s="12">
        <f t="shared" si="5"/>
        <v>3.361972357116175</v>
      </c>
      <c r="G15" s="12">
        <f t="shared" si="5"/>
        <v>10.608890549122151</v>
      </c>
      <c r="H15" s="12">
        <f t="shared" si="5"/>
        <v>8.199477026522226</v>
      </c>
      <c r="I15" s="12">
        <f t="shared" si="5"/>
        <v>11.766903249906612</v>
      </c>
      <c r="J15" s="12">
        <f t="shared" si="5"/>
        <v>9.880463205080314</v>
      </c>
      <c r="K15" s="12">
        <f t="shared" si="5"/>
        <v>13.858797161001121</v>
      </c>
      <c r="L15" s="12">
        <f t="shared" si="5"/>
        <v>13.858797161001121</v>
      </c>
      <c r="M15" s="12">
        <f t="shared" si="5"/>
        <v>26.8957788569294</v>
      </c>
      <c r="N15" s="12">
        <f t="shared" si="5"/>
        <v>98.43107956667912</v>
      </c>
      <c r="O15" s="22"/>
      <c r="P15" s="22"/>
      <c r="Q15" s="12">
        <f>Q14*100/$E$14</f>
        <v>0.09338812103100486</v>
      </c>
      <c r="R15" s="12">
        <f>R14*100/$E$14</f>
        <v>1.4755323122898767</v>
      </c>
      <c r="S15" s="6"/>
    </row>
    <row r="16" spans="1:19" ht="21.75" customHeight="1">
      <c r="A16" s="24" t="s">
        <v>57</v>
      </c>
      <c r="B16" s="3" t="s">
        <v>83</v>
      </c>
      <c r="C16" s="5" t="s">
        <v>96</v>
      </c>
      <c r="D16" s="2">
        <v>1</v>
      </c>
      <c r="E16" s="10">
        <f t="shared" si="0"/>
        <v>91</v>
      </c>
      <c r="F16" s="2">
        <v>0</v>
      </c>
      <c r="G16" s="2">
        <v>1</v>
      </c>
      <c r="H16" s="2">
        <v>12</v>
      </c>
      <c r="I16" s="2">
        <v>15</v>
      </c>
      <c r="J16" s="2">
        <v>13</v>
      </c>
      <c r="K16" s="2">
        <v>26</v>
      </c>
      <c r="L16" s="2">
        <v>11</v>
      </c>
      <c r="M16" s="2">
        <v>13</v>
      </c>
      <c r="N16" s="2">
        <f t="shared" si="1"/>
        <v>91</v>
      </c>
      <c r="O16" s="4">
        <f t="shared" si="2"/>
        <v>2.7472527472527473</v>
      </c>
      <c r="P16" s="4">
        <f t="shared" si="3"/>
        <v>0.8064766211828026</v>
      </c>
      <c r="Q16" s="2">
        <v>0</v>
      </c>
      <c r="R16" s="2">
        <v>0</v>
      </c>
      <c r="S16" s="6"/>
    </row>
    <row r="17" spans="1:19" ht="21.75">
      <c r="A17" s="25"/>
      <c r="B17" s="3" t="s">
        <v>84</v>
      </c>
      <c r="C17" s="3" t="s">
        <v>97</v>
      </c>
      <c r="D17" s="2">
        <v>3</v>
      </c>
      <c r="E17" s="10">
        <f t="shared" si="0"/>
        <v>277</v>
      </c>
      <c r="F17" s="2">
        <v>2</v>
      </c>
      <c r="G17" s="2">
        <v>7</v>
      </c>
      <c r="H17" s="2">
        <v>17</v>
      </c>
      <c r="I17" s="2">
        <v>31</v>
      </c>
      <c r="J17" s="2">
        <v>57</v>
      </c>
      <c r="K17" s="2">
        <v>60</v>
      </c>
      <c r="L17" s="2">
        <v>30</v>
      </c>
      <c r="M17" s="2">
        <v>73</v>
      </c>
      <c r="N17" s="2">
        <f t="shared" si="1"/>
        <v>277</v>
      </c>
      <c r="O17" s="4">
        <f t="shared" si="2"/>
        <v>2.9386281588447654</v>
      </c>
      <c r="P17" s="4">
        <f t="shared" si="3"/>
        <v>0.8685368390549287</v>
      </c>
      <c r="Q17" s="2">
        <v>0</v>
      </c>
      <c r="R17" s="2">
        <v>0</v>
      </c>
      <c r="S17" s="6"/>
    </row>
    <row r="18" spans="1:19" ht="21.75">
      <c r="A18" s="25"/>
      <c r="B18" s="3" t="s">
        <v>85</v>
      </c>
      <c r="C18" s="3" t="s">
        <v>98</v>
      </c>
      <c r="D18" s="2">
        <v>1</v>
      </c>
      <c r="E18" s="10">
        <f t="shared" si="0"/>
        <v>235</v>
      </c>
      <c r="F18" s="2">
        <v>0</v>
      </c>
      <c r="G18" s="2">
        <v>5</v>
      </c>
      <c r="H18" s="2">
        <v>0</v>
      </c>
      <c r="I18" s="2">
        <v>2</v>
      </c>
      <c r="J18" s="2">
        <v>12</v>
      </c>
      <c r="K18" s="2">
        <v>35</v>
      </c>
      <c r="L18" s="2">
        <v>60</v>
      </c>
      <c r="M18" s="2">
        <v>118</v>
      </c>
      <c r="N18" s="2">
        <f t="shared" si="1"/>
        <v>232</v>
      </c>
      <c r="O18" s="4">
        <f t="shared" si="2"/>
        <v>3.560344827586207</v>
      </c>
      <c r="P18" s="4">
        <f t="shared" si="3"/>
        <v>0.605844994166003</v>
      </c>
      <c r="Q18" s="2">
        <v>0</v>
      </c>
      <c r="R18" s="2">
        <v>3</v>
      </c>
      <c r="S18" s="6"/>
    </row>
    <row r="19" spans="1:19" ht="21.75">
      <c r="A19" s="25"/>
      <c r="B19" s="3" t="s">
        <v>284</v>
      </c>
      <c r="C19" s="3" t="s">
        <v>285</v>
      </c>
      <c r="D19" s="2">
        <v>1</v>
      </c>
      <c r="E19" s="10">
        <f t="shared" si="0"/>
        <v>91</v>
      </c>
      <c r="F19" s="2">
        <v>0</v>
      </c>
      <c r="G19" s="2">
        <v>7</v>
      </c>
      <c r="H19" s="2">
        <v>7</v>
      </c>
      <c r="I19" s="2">
        <v>5</v>
      </c>
      <c r="J19" s="2">
        <v>9</v>
      </c>
      <c r="K19" s="2">
        <v>11</v>
      </c>
      <c r="L19" s="2">
        <v>16</v>
      </c>
      <c r="M19" s="2">
        <v>36</v>
      </c>
      <c r="N19" s="2">
        <f t="shared" si="1"/>
        <v>91</v>
      </c>
      <c r="O19" s="4">
        <f t="shared" si="2"/>
        <v>3.10989010989011</v>
      </c>
      <c r="P19" s="4">
        <f t="shared" si="3"/>
        <v>0.9939437427482196</v>
      </c>
      <c r="Q19" s="2">
        <v>0</v>
      </c>
      <c r="R19" s="2">
        <v>0</v>
      </c>
      <c r="S19" s="6"/>
    </row>
    <row r="20" spans="1:19" ht="21.75">
      <c r="A20" s="25"/>
      <c r="B20" s="3" t="s">
        <v>86</v>
      </c>
      <c r="C20" s="3" t="s">
        <v>99</v>
      </c>
      <c r="D20" s="2">
        <v>4</v>
      </c>
      <c r="E20" s="10">
        <f t="shared" si="0"/>
        <v>15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6</v>
      </c>
      <c r="L20" s="2">
        <v>1</v>
      </c>
      <c r="M20" s="2">
        <v>8</v>
      </c>
      <c r="N20" s="2">
        <f t="shared" si="1"/>
        <v>15</v>
      </c>
      <c r="O20" s="4">
        <f t="shared" si="2"/>
        <v>3.566666666666667</v>
      </c>
      <c r="P20" s="4">
        <f t="shared" si="3"/>
        <v>0.47842333648024254</v>
      </c>
      <c r="Q20" s="2">
        <v>0</v>
      </c>
      <c r="R20" s="2">
        <v>0</v>
      </c>
      <c r="S20" s="6"/>
    </row>
    <row r="21" spans="1:19" ht="21.75">
      <c r="A21" s="25"/>
      <c r="B21" s="3" t="s">
        <v>87</v>
      </c>
      <c r="C21" s="3" t="s">
        <v>100</v>
      </c>
      <c r="D21" s="2">
        <v>4</v>
      </c>
      <c r="E21" s="10">
        <f t="shared" si="0"/>
        <v>4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1</v>
      </c>
      <c r="M21" s="2">
        <v>0</v>
      </c>
      <c r="N21" s="2">
        <f t="shared" si="1"/>
        <v>1</v>
      </c>
      <c r="O21" s="4">
        <f t="shared" si="2"/>
        <v>3.5</v>
      </c>
      <c r="P21" s="4">
        <f t="shared" si="3"/>
        <v>0</v>
      </c>
      <c r="Q21" s="2">
        <v>0</v>
      </c>
      <c r="R21" s="2">
        <v>3</v>
      </c>
      <c r="S21" s="6"/>
    </row>
    <row r="22" spans="1:19" ht="21.75">
      <c r="A22" s="25"/>
      <c r="B22" s="3" t="s">
        <v>88</v>
      </c>
      <c r="C22" s="3" t="s">
        <v>101</v>
      </c>
      <c r="D22" s="2">
        <v>4</v>
      </c>
      <c r="E22" s="10">
        <f t="shared" si="0"/>
        <v>6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5</v>
      </c>
      <c r="M22" s="2">
        <v>1</v>
      </c>
      <c r="N22" s="2">
        <f t="shared" si="1"/>
        <v>6</v>
      </c>
      <c r="O22" s="4">
        <f t="shared" si="2"/>
        <v>3.5833333333333335</v>
      </c>
      <c r="P22" s="4">
        <f t="shared" si="3"/>
        <v>0.18633899812498037</v>
      </c>
      <c r="Q22" s="2">
        <v>0</v>
      </c>
      <c r="R22" s="2">
        <v>0</v>
      </c>
      <c r="S22" s="6"/>
    </row>
    <row r="23" spans="1:19" ht="21.75">
      <c r="A23" s="25"/>
      <c r="B23" s="3" t="s">
        <v>89</v>
      </c>
      <c r="C23" s="3" t="s">
        <v>102</v>
      </c>
      <c r="D23" s="2">
        <v>2</v>
      </c>
      <c r="E23" s="10">
        <f t="shared" si="0"/>
        <v>33</v>
      </c>
      <c r="F23" s="2">
        <v>0</v>
      </c>
      <c r="G23" s="2">
        <v>4</v>
      </c>
      <c r="H23" s="2">
        <v>2</v>
      </c>
      <c r="I23" s="2">
        <v>4</v>
      </c>
      <c r="J23" s="2">
        <v>5</v>
      </c>
      <c r="K23" s="2">
        <v>6</v>
      </c>
      <c r="L23" s="2">
        <v>3</v>
      </c>
      <c r="M23" s="2">
        <v>4</v>
      </c>
      <c r="N23" s="2">
        <f t="shared" si="1"/>
        <v>28</v>
      </c>
      <c r="O23" s="4">
        <f t="shared" si="2"/>
        <v>2.5714285714285716</v>
      </c>
      <c r="P23" s="4">
        <f t="shared" si="3"/>
        <v>0.9516366138910158</v>
      </c>
      <c r="Q23" s="2">
        <v>5</v>
      </c>
      <c r="R23" s="2">
        <v>0</v>
      </c>
      <c r="S23" s="6"/>
    </row>
    <row r="24" spans="1:19" ht="21.75">
      <c r="A24" s="25"/>
      <c r="B24" s="3" t="s">
        <v>90</v>
      </c>
      <c r="C24" s="3" t="s">
        <v>103</v>
      </c>
      <c r="D24" s="2">
        <v>2</v>
      </c>
      <c r="E24" s="10">
        <f t="shared" si="0"/>
        <v>35</v>
      </c>
      <c r="F24" s="2">
        <v>0</v>
      </c>
      <c r="G24" s="2">
        <v>0</v>
      </c>
      <c r="H24" s="2">
        <v>0</v>
      </c>
      <c r="I24" s="2">
        <v>3</v>
      </c>
      <c r="J24" s="2">
        <v>0</v>
      </c>
      <c r="K24" s="2">
        <v>3</v>
      </c>
      <c r="L24" s="2">
        <v>1</v>
      </c>
      <c r="M24" s="2">
        <v>18</v>
      </c>
      <c r="N24" s="2">
        <f t="shared" si="1"/>
        <v>25</v>
      </c>
      <c r="O24" s="4">
        <f t="shared" si="2"/>
        <v>3.62</v>
      </c>
      <c r="P24" s="4">
        <f t="shared" si="3"/>
        <v>0.6823488843692794</v>
      </c>
      <c r="Q24" s="2">
        <v>10</v>
      </c>
      <c r="R24" s="2">
        <v>0</v>
      </c>
      <c r="S24" s="6"/>
    </row>
    <row r="25" spans="1:19" ht="21.75">
      <c r="A25" s="25"/>
      <c r="B25" s="3" t="s">
        <v>91</v>
      </c>
      <c r="C25" s="3" t="s">
        <v>104</v>
      </c>
      <c r="D25" s="2">
        <v>4</v>
      </c>
      <c r="E25" s="10">
        <f t="shared" si="0"/>
        <v>21</v>
      </c>
      <c r="F25" s="2">
        <v>0</v>
      </c>
      <c r="G25" s="2">
        <v>0</v>
      </c>
      <c r="H25" s="2">
        <v>0</v>
      </c>
      <c r="I25" s="2">
        <v>2</v>
      </c>
      <c r="J25" s="2">
        <v>2</v>
      </c>
      <c r="K25" s="2">
        <v>3</v>
      </c>
      <c r="L25" s="2">
        <v>2</v>
      </c>
      <c r="M25" s="2">
        <v>12</v>
      </c>
      <c r="N25" s="2">
        <f t="shared" si="1"/>
        <v>21</v>
      </c>
      <c r="O25" s="4">
        <f t="shared" si="2"/>
        <v>3.4761904761904763</v>
      </c>
      <c r="P25" s="4">
        <f t="shared" si="3"/>
        <v>0.6982322999340557</v>
      </c>
      <c r="Q25" s="2">
        <v>0</v>
      </c>
      <c r="R25" s="2">
        <v>0</v>
      </c>
      <c r="S25" s="6"/>
    </row>
    <row r="26" spans="1:19" ht="21.75">
      <c r="A26" s="25"/>
      <c r="B26" s="3" t="s">
        <v>92</v>
      </c>
      <c r="C26" s="3" t="s">
        <v>105</v>
      </c>
      <c r="D26" s="2">
        <v>2</v>
      </c>
      <c r="E26" s="10">
        <f t="shared" si="0"/>
        <v>531</v>
      </c>
      <c r="F26" s="2">
        <v>18</v>
      </c>
      <c r="G26" s="2">
        <v>18</v>
      </c>
      <c r="H26" s="2">
        <v>20</v>
      </c>
      <c r="I26" s="2">
        <v>76</v>
      </c>
      <c r="J26" s="2">
        <v>92</v>
      </c>
      <c r="K26" s="2">
        <v>157</v>
      </c>
      <c r="L26" s="2">
        <v>63</v>
      </c>
      <c r="M26" s="2">
        <v>75</v>
      </c>
      <c r="N26" s="2">
        <f aca="true" t="shared" si="6" ref="N26:N31">SUM(F26:M26)</f>
        <v>519</v>
      </c>
      <c r="O26" s="4">
        <f aca="true" t="shared" si="7" ref="O26:O31">(1*G26+1.5*H26+2*I26+2.5*J26+3*K26+3.5*L26+4*M26)/N26</f>
        <v>2.7389210019267822</v>
      </c>
      <c r="P26" s="4">
        <f aca="true" t="shared" si="8" ref="P26:P31">SQRT((F26*0^2+G26*1^2+H26*1.5^2+I26*2^2+J26*2.5^2+K26*3^2+L26*3.5^2+M26*4^2)/N26-O26^2)</f>
        <v>0.9137926173462612</v>
      </c>
      <c r="Q26" s="2">
        <v>2</v>
      </c>
      <c r="R26" s="2">
        <v>10</v>
      </c>
      <c r="S26" s="6"/>
    </row>
    <row r="27" spans="1:19" ht="21.75">
      <c r="A27" s="25"/>
      <c r="B27" s="3" t="s">
        <v>93</v>
      </c>
      <c r="C27" s="3" t="s">
        <v>106</v>
      </c>
      <c r="D27" s="2">
        <v>2</v>
      </c>
      <c r="E27" s="10">
        <f t="shared" si="0"/>
        <v>44</v>
      </c>
      <c r="F27" s="2">
        <v>1</v>
      </c>
      <c r="G27" s="2">
        <v>1</v>
      </c>
      <c r="H27" s="2">
        <v>3</v>
      </c>
      <c r="I27" s="2">
        <v>3</v>
      </c>
      <c r="J27" s="2">
        <v>5</v>
      </c>
      <c r="K27" s="2">
        <v>9</v>
      </c>
      <c r="L27" s="2">
        <v>11</v>
      </c>
      <c r="M27" s="2">
        <v>11</v>
      </c>
      <c r="N27" s="2">
        <f t="shared" si="6"/>
        <v>44</v>
      </c>
      <c r="O27" s="4">
        <f t="shared" si="7"/>
        <v>3.034090909090909</v>
      </c>
      <c r="P27" s="4">
        <f t="shared" si="8"/>
        <v>0.9256307878262798</v>
      </c>
      <c r="Q27" s="2">
        <v>0</v>
      </c>
      <c r="R27" s="2">
        <v>0</v>
      </c>
      <c r="S27" s="6"/>
    </row>
    <row r="28" spans="1:19" ht="21.75">
      <c r="A28" s="25"/>
      <c r="B28" s="3" t="s">
        <v>94</v>
      </c>
      <c r="C28" s="3" t="s">
        <v>108</v>
      </c>
      <c r="D28" s="2">
        <v>1</v>
      </c>
      <c r="E28" s="10">
        <f t="shared" si="0"/>
        <v>274</v>
      </c>
      <c r="F28" s="2">
        <v>2</v>
      </c>
      <c r="G28" s="2">
        <v>16</v>
      </c>
      <c r="H28" s="2">
        <v>12</v>
      </c>
      <c r="I28" s="2">
        <v>17</v>
      </c>
      <c r="J28" s="2">
        <v>42</v>
      </c>
      <c r="K28" s="2">
        <v>54</v>
      </c>
      <c r="L28" s="2">
        <v>42</v>
      </c>
      <c r="M28" s="2">
        <v>89</v>
      </c>
      <c r="N28" s="2">
        <f t="shared" si="6"/>
        <v>274</v>
      </c>
      <c r="O28" s="4">
        <f t="shared" si="7"/>
        <v>3.0583941605839415</v>
      </c>
      <c r="P28" s="4">
        <f t="shared" si="8"/>
        <v>0.9262310676191097</v>
      </c>
      <c r="Q28" s="2">
        <v>0</v>
      </c>
      <c r="R28" s="2">
        <v>0</v>
      </c>
      <c r="S28" s="6"/>
    </row>
    <row r="29" spans="1:19" ht="21.75">
      <c r="A29" s="25"/>
      <c r="B29" s="3" t="s">
        <v>95</v>
      </c>
      <c r="C29" s="3" t="s">
        <v>107</v>
      </c>
      <c r="D29" s="2">
        <v>2</v>
      </c>
      <c r="E29" s="10">
        <f t="shared" si="0"/>
        <v>134</v>
      </c>
      <c r="F29" s="2">
        <v>3</v>
      </c>
      <c r="G29" s="2">
        <v>9</v>
      </c>
      <c r="H29" s="2">
        <v>4</v>
      </c>
      <c r="I29" s="2">
        <v>13</v>
      </c>
      <c r="J29" s="2">
        <v>30</v>
      </c>
      <c r="K29" s="2">
        <v>32</v>
      </c>
      <c r="L29" s="2">
        <v>18</v>
      </c>
      <c r="M29" s="2">
        <v>25</v>
      </c>
      <c r="N29" s="2">
        <f t="shared" si="6"/>
        <v>134</v>
      </c>
      <c r="O29" s="4">
        <f t="shared" si="7"/>
        <v>2.798507462686567</v>
      </c>
      <c r="P29" s="4">
        <f t="shared" si="8"/>
        <v>0.9326566992205785</v>
      </c>
      <c r="Q29" s="2">
        <v>0</v>
      </c>
      <c r="R29" s="2">
        <v>0</v>
      </c>
      <c r="S29" s="6"/>
    </row>
    <row r="30" spans="1:19" ht="21.75">
      <c r="A30" s="25"/>
      <c r="B30" s="3" t="s">
        <v>133</v>
      </c>
      <c r="C30" s="3" t="s">
        <v>157</v>
      </c>
      <c r="D30" s="2"/>
      <c r="E30" s="10">
        <f t="shared" si="0"/>
        <v>43</v>
      </c>
      <c r="F30" s="2">
        <v>0</v>
      </c>
      <c r="G30" s="2">
        <v>0</v>
      </c>
      <c r="H30" s="2">
        <v>1</v>
      </c>
      <c r="I30" s="2">
        <v>16</v>
      </c>
      <c r="J30" s="2">
        <v>11</v>
      </c>
      <c r="K30" s="2">
        <v>8</v>
      </c>
      <c r="L30" s="2">
        <v>3</v>
      </c>
      <c r="M30" s="2">
        <v>4</v>
      </c>
      <c r="N30" s="2">
        <f t="shared" si="6"/>
        <v>43</v>
      </c>
      <c r="O30" s="4">
        <f t="shared" si="7"/>
        <v>2.5930232558139537</v>
      </c>
      <c r="P30" s="4">
        <f t="shared" si="8"/>
        <v>0.658184730143483</v>
      </c>
      <c r="Q30" s="2">
        <v>0</v>
      </c>
      <c r="R30" s="2">
        <v>0</v>
      </c>
      <c r="S30" s="6"/>
    </row>
    <row r="31" spans="1:19" ht="21.75">
      <c r="A31" s="25"/>
      <c r="B31" s="3" t="s">
        <v>286</v>
      </c>
      <c r="C31" s="3" t="s">
        <v>287</v>
      </c>
      <c r="D31" s="2">
        <v>2</v>
      </c>
      <c r="E31" s="10">
        <f t="shared" si="0"/>
        <v>43</v>
      </c>
      <c r="F31" s="2">
        <v>0</v>
      </c>
      <c r="G31" s="2">
        <v>0</v>
      </c>
      <c r="H31" s="2">
        <v>1</v>
      </c>
      <c r="I31" s="2">
        <v>16</v>
      </c>
      <c r="J31" s="2">
        <v>11</v>
      </c>
      <c r="K31" s="2">
        <v>8</v>
      </c>
      <c r="L31" s="2">
        <v>3</v>
      </c>
      <c r="M31" s="2">
        <v>4</v>
      </c>
      <c r="N31" s="2">
        <f t="shared" si="6"/>
        <v>43</v>
      </c>
      <c r="O31" s="4">
        <f t="shared" si="7"/>
        <v>2.5930232558139537</v>
      </c>
      <c r="P31" s="4">
        <f t="shared" si="8"/>
        <v>0.658184730143483</v>
      </c>
      <c r="Q31" s="2">
        <v>0</v>
      </c>
      <c r="R31" s="2">
        <v>0</v>
      </c>
      <c r="S31" s="6"/>
    </row>
    <row r="32" spans="1:18" ht="21.75">
      <c r="A32" s="25"/>
      <c r="B32" s="23" t="s">
        <v>60</v>
      </c>
      <c r="C32" s="23"/>
      <c r="D32" s="23"/>
      <c r="E32" s="11">
        <f>SUM(E16:E31)</f>
        <v>1877</v>
      </c>
      <c r="F32" s="11">
        <f aca="true" t="shared" si="9" ref="F32:N32">SUM(F16:F31)</f>
        <v>26</v>
      </c>
      <c r="G32" s="11">
        <f t="shared" si="9"/>
        <v>68</v>
      </c>
      <c r="H32" s="11">
        <f t="shared" si="9"/>
        <v>79</v>
      </c>
      <c r="I32" s="11">
        <f t="shared" si="9"/>
        <v>203</v>
      </c>
      <c r="J32" s="11">
        <f t="shared" si="9"/>
        <v>289</v>
      </c>
      <c r="K32" s="11">
        <f t="shared" si="9"/>
        <v>418</v>
      </c>
      <c r="L32" s="11">
        <f t="shared" si="9"/>
        <v>270</v>
      </c>
      <c r="M32" s="11">
        <f t="shared" si="9"/>
        <v>491</v>
      </c>
      <c r="N32" s="11">
        <f t="shared" si="9"/>
        <v>1844</v>
      </c>
      <c r="O32" s="18">
        <f t="shared" si="2"/>
        <v>2.970715835140998</v>
      </c>
      <c r="P32" s="18">
        <f t="shared" si="3"/>
        <v>0.9066872118660306</v>
      </c>
      <c r="Q32" s="11">
        <f>SUM(Q16:Q31)</f>
        <v>17</v>
      </c>
      <c r="R32" s="11">
        <f>SUM(R16:R31)</f>
        <v>16</v>
      </c>
    </row>
    <row r="33" spans="1:18" ht="22.5" thickBot="1">
      <c r="A33" s="27"/>
      <c r="B33" s="20" t="s">
        <v>61</v>
      </c>
      <c r="C33" s="20"/>
      <c r="D33" s="20"/>
      <c r="E33" s="14">
        <f>E32*100/$E$32</f>
        <v>100</v>
      </c>
      <c r="F33" s="14">
        <f aca="true" t="shared" si="10" ref="F33:R33">F32*100/$E$32</f>
        <v>1.3851891315929674</v>
      </c>
      <c r="G33" s="14">
        <f t="shared" si="10"/>
        <v>3.6228023441662227</v>
      </c>
      <c r="H33" s="14">
        <f t="shared" si="10"/>
        <v>4.20884389984017</v>
      </c>
      <c r="I33" s="14">
        <f t="shared" si="10"/>
        <v>10.8151305274374</v>
      </c>
      <c r="J33" s="14">
        <f t="shared" si="10"/>
        <v>15.396909962706447</v>
      </c>
      <c r="K33" s="14">
        <f t="shared" si="10"/>
        <v>22.269579115610014</v>
      </c>
      <c r="L33" s="14">
        <f t="shared" si="10"/>
        <v>14.384656366542355</v>
      </c>
      <c r="M33" s="14">
        <f t="shared" si="10"/>
        <v>26.15876398508258</v>
      </c>
      <c r="N33" s="14">
        <f t="shared" si="10"/>
        <v>98.24187533297815</v>
      </c>
      <c r="O33" s="19"/>
      <c r="P33" s="19"/>
      <c r="Q33" s="14">
        <f t="shared" si="10"/>
        <v>0.9057005860415557</v>
      </c>
      <c r="R33" s="14">
        <f t="shared" si="10"/>
        <v>0.8524240809802877</v>
      </c>
    </row>
    <row r="34" spans="1:18" ht="22.5" thickTop="1">
      <c r="A34" s="21" t="s">
        <v>58</v>
      </c>
      <c r="B34" s="21"/>
      <c r="C34" s="21"/>
      <c r="D34" s="21"/>
      <c r="E34" s="13">
        <f aca="true" t="shared" si="11" ref="E34:N34">SUM(E14,E32)</f>
        <v>7231</v>
      </c>
      <c r="F34" s="13">
        <f t="shared" si="11"/>
        <v>206</v>
      </c>
      <c r="G34" s="13">
        <f t="shared" si="11"/>
        <v>636</v>
      </c>
      <c r="H34" s="13">
        <f t="shared" si="11"/>
        <v>518</v>
      </c>
      <c r="I34" s="13">
        <f t="shared" si="11"/>
        <v>833</v>
      </c>
      <c r="J34" s="13">
        <f t="shared" si="11"/>
        <v>818</v>
      </c>
      <c r="K34" s="13">
        <f t="shared" si="11"/>
        <v>1160</v>
      </c>
      <c r="L34" s="13">
        <f t="shared" si="11"/>
        <v>1012</v>
      </c>
      <c r="M34" s="13">
        <f t="shared" si="11"/>
        <v>1931</v>
      </c>
      <c r="N34" s="13">
        <f t="shared" si="11"/>
        <v>7114</v>
      </c>
      <c r="O34" s="18">
        <f>(1*G34+1.5*H34+2*I34+2.5*J34+3*K34+3.5*L34+4*M34)/N34</f>
        <v>2.7930840596007873</v>
      </c>
      <c r="P34" s="18">
        <f>SQRT((F34*0^2+G34*1^2+H34*1.5^2+I34*2^2+J34*2.5^2+K34*3^2+L34*3.5^2+M34*4^2)/N34-O34^2)</f>
        <v>1.091821755128655</v>
      </c>
      <c r="Q34" s="13">
        <f>SUM(Q14,Q32)</f>
        <v>22</v>
      </c>
      <c r="R34" s="13">
        <f>SUM(R14,R32)</f>
        <v>95</v>
      </c>
    </row>
    <row r="35" spans="1:18" ht="22.5" thickBot="1">
      <c r="A35" s="20" t="s">
        <v>59</v>
      </c>
      <c r="B35" s="20"/>
      <c r="C35" s="20"/>
      <c r="D35" s="20"/>
      <c r="E35" s="14">
        <f>E34*100/$E$34</f>
        <v>100</v>
      </c>
      <c r="F35" s="14">
        <f aca="true" t="shared" si="12" ref="F35:N35">F34*100/$E$34</f>
        <v>2.848845249619693</v>
      </c>
      <c r="G35" s="14">
        <f t="shared" si="12"/>
        <v>8.795463974554004</v>
      </c>
      <c r="H35" s="14">
        <f t="shared" si="12"/>
        <v>7.163601161665054</v>
      </c>
      <c r="I35" s="14">
        <f t="shared" si="12"/>
        <v>11.519845111326234</v>
      </c>
      <c r="J35" s="14">
        <f t="shared" si="12"/>
        <v>11.312404923247131</v>
      </c>
      <c r="K35" s="14">
        <f t="shared" si="12"/>
        <v>16.042041211450698</v>
      </c>
      <c r="L35" s="14">
        <f t="shared" si="12"/>
        <v>13.99529802240354</v>
      </c>
      <c r="M35" s="14">
        <f t="shared" si="12"/>
        <v>26.704466878716637</v>
      </c>
      <c r="N35" s="14">
        <f t="shared" si="12"/>
        <v>98.38196653298299</v>
      </c>
      <c r="O35" s="19"/>
      <c r="P35" s="19"/>
      <c r="Q35" s="14">
        <f>Q34*100/$E$34</f>
        <v>0.3042456091826857</v>
      </c>
      <c r="R35" s="14">
        <f>R34*100/$E$34</f>
        <v>1.3137878578343245</v>
      </c>
    </row>
    <row r="36" ht="22.5" thickTop="1"/>
  </sheetData>
  <mergeCells count="24">
    <mergeCell ref="O2:O3"/>
    <mergeCell ref="A2:A3"/>
    <mergeCell ref="B2:B3"/>
    <mergeCell ref="C2:C3"/>
    <mergeCell ref="D2:D3"/>
    <mergeCell ref="P2:P3"/>
    <mergeCell ref="Q2:R2"/>
    <mergeCell ref="A4:A15"/>
    <mergeCell ref="B14:D14"/>
    <mergeCell ref="O14:O15"/>
    <mergeCell ref="P14:P15"/>
    <mergeCell ref="B15:D15"/>
    <mergeCell ref="E2:E3"/>
    <mergeCell ref="F2:M2"/>
    <mergeCell ref="N2:N3"/>
    <mergeCell ref="A16:A33"/>
    <mergeCell ref="B32:D32"/>
    <mergeCell ref="O32:O33"/>
    <mergeCell ref="P32:P33"/>
    <mergeCell ref="B33:D33"/>
    <mergeCell ref="A34:D34"/>
    <mergeCell ref="A35:D35"/>
    <mergeCell ref="O34:O35"/>
    <mergeCell ref="P34:P35"/>
  </mergeCells>
  <printOptions horizontalCentered="1"/>
  <pageMargins left="0.7480314960629921" right="0.7480314960629921" top="0.7874015748031497" bottom="0.5511811023622047" header="0.3937007874015748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view="pageBreakPreview" zoomScale="60" workbookViewId="0" topLeftCell="A1">
      <selection activeCell="K58" sqref="K58"/>
    </sheetView>
  </sheetViews>
  <sheetFormatPr defaultColWidth="9.140625" defaultRowHeight="21.75"/>
  <cols>
    <col min="2" max="2" width="8.140625" style="0" customWidth="1"/>
    <col min="3" max="3" width="22.421875" style="0" customWidth="1"/>
    <col min="4" max="4" width="4.140625" style="1" bestFit="1" customWidth="1"/>
    <col min="5" max="5" width="10.00390625" style="9" customWidth="1"/>
    <col min="6" max="13" width="5.421875" style="1" customWidth="1"/>
    <col min="14" max="14" width="9.140625" style="1" customWidth="1"/>
    <col min="15" max="16" width="7.421875" style="1" customWidth="1"/>
    <col min="17" max="18" width="6.7109375" style="1" customWidth="1"/>
  </cols>
  <sheetData>
    <row r="1" spans="2:19" ht="23.25">
      <c r="B1" s="7"/>
      <c r="C1" s="8" t="s">
        <v>271</v>
      </c>
      <c r="R1" s="6"/>
      <c r="S1" s="6"/>
    </row>
    <row r="2" spans="1:19" ht="21.75">
      <c r="A2" s="28" t="s">
        <v>62</v>
      </c>
      <c r="B2" s="28" t="s">
        <v>0</v>
      </c>
      <c r="C2" s="28" t="s">
        <v>1</v>
      </c>
      <c r="D2" s="28" t="s">
        <v>2</v>
      </c>
      <c r="E2" s="33" t="s">
        <v>41</v>
      </c>
      <c r="F2" s="29" t="s">
        <v>44</v>
      </c>
      <c r="G2" s="30"/>
      <c r="H2" s="30"/>
      <c r="I2" s="30"/>
      <c r="J2" s="30"/>
      <c r="K2" s="30"/>
      <c r="L2" s="30"/>
      <c r="M2" s="31"/>
      <c r="N2" s="28" t="s">
        <v>43</v>
      </c>
      <c r="O2" s="28" t="s">
        <v>3</v>
      </c>
      <c r="P2" s="28" t="s">
        <v>6</v>
      </c>
      <c r="Q2" s="32" t="s">
        <v>42</v>
      </c>
      <c r="R2" s="32"/>
      <c r="S2" s="6"/>
    </row>
    <row r="3" spans="1:19" ht="21.75">
      <c r="A3" s="28"/>
      <c r="B3" s="28"/>
      <c r="C3" s="28"/>
      <c r="D3" s="28"/>
      <c r="E3" s="33"/>
      <c r="F3" s="2">
        <v>0</v>
      </c>
      <c r="G3" s="2">
        <v>1</v>
      </c>
      <c r="H3" s="2">
        <v>1.5</v>
      </c>
      <c r="I3" s="2">
        <v>2</v>
      </c>
      <c r="J3" s="2">
        <v>2.5</v>
      </c>
      <c r="K3" s="2">
        <v>3</v>
      </c>
      <c r="L3" s="2">
        <v>3.5</v>
      </c>
      <c r="M3" s="2">
        <v>4</v>
      </c>
      <c r="N3" s="28"/>
      <c r="O3" s="28"/>
      <c r="P3" s="28"/>
      <c r="Q3" s="2" t="s">
        <v>4</v>
      </c>
      <c r="R3" s="4" t="s">
        <v>5</v>
      </c>
      <c r="S3" s="6"/>
    </row>
    <row r="4" spans="1:19" ht="21.75" customHeight="1">
      <c r="A4" s="24" t="s">
        <v>16</v>
      </c>
      <c r="B4" s="3" t="s">
        <v>109</v>
      </c>
      <c r="C4" s="5" t="s">
        <v>134</v>
      </c>
      <c r="D4" s="2">
        <v>3</v>
      </c>
      <c r="E4" s="10">
        <f>SUM(Q4:R4,F4:M4)</f>
        <v>505</v>
      </c>
      <c r="F4" s="2">
        <v>52</v>
      </c>
      <c r="G4" s="2">
        <v>153</v>
      </c>
      <c r="H4" s="2">
        <v>66</v>
      </c>
      <c r="I4" s="2">
        <v>58</v>
      </c>
      <c r="J4" s="2">
        <v>59</v>
      </c>
      <c r="K4" s="2">
        <v>35</v>
      </c>
      <c r="L4" s="2">
        <v>20</v>
      </c>
      <c r="M4" s="2">
        <v>32</v>
      </c>
      <c r="N4" s="2">
        <f>SUM(F4:M4)</f>
        <v>475</v>
      </c>
      <c r="O4" s="4">
        <f>(1*G4+1.5*H4+2*I4+2.5*J4+3*K4+3.5*L4+4*M4)/N4</f>
        <v>1.723157894736842</v>
      </c>
      <c r="P4" s="4">
        <f>SQRT((F4*0^2+G4*1^2+H4*1.5^2+I4*2^2+J4*2.5^2+K4*3^2+L4*3.5^2+M4*4^2)/N4-O4^2)</f>
        <v>1.0895148733632685</v>
      </c>
      <c r="Q4" s="2">
        <v>0</v>
      </c>
      <c r="R4" s="2">
        <v>30</v>
      </c>
      <c r="S4" s="6"/>
    </row>
    <row r="5" spans="1:19" ht="21.75">
      <c r="A5" s="25"/>
      <c r="B5" s="3" t="s">
        <v>110</v>
      </c>
      <c r="C5" s="5" t="s">
        <v>135</v>
      </c>
      <c r="D5" s="2">
        <v>3</v>
      </c>
      <c r="E5" s="10">
        <f aca="true" t="shared" si="0" ref="E5:E37">SUM(Q5:R5,F5:M5)</f>
        <v>499</v>
      </c>
      <c r="F5" s="2">
        <v>103</v>
      </c>
      <c r="G5" s="2">
        <v>28</v>
      </c>
      <c r="H5" s="2">
        <v>44</v>
      </c>
      <c r="I5" s="2">
        <v>75</v>
      </c>
      <c r="J5" s="2">
        <v>65</v>
      </c>
      <c r="K5" s="2">
        <v>83</v>
      </c>
      <c r="L5" s="2">
        <v>45</v>
      </c>
      <c r="M5" s="2">
        <v>54</v>
      </c>
      <c r="N5" s="2">
        <f aca="true" t="shared" si="1" ref="N5:N37">SUM(F5:M5)</f>
        <v>497</v>
      </c>
      <c r="O5" s="4">
        <f aca="true" t="shared" si="2" ref="O5:O38">(1*G5+1.5*H5+2*I5+2.5*J5+3*K5+3.5*L5+4*M5)/N5</f>
        <v>2.0704225352112675</v>
      </c>
      <c r="P5" s="4">
        <f aca="true" t="shared" si="3" ref="P5:P38">SQRT((F5*0^2+G5*1^2+H5*1.5^2+I5*2^2+J5*2.5^2+K5*3^2+L5*3.5^2+M5*4^2)/N5-O5^2)</f>
        <v>1.319285224489591</v>
      </c>
      <c r="Q5" s="2">
        <v>1</v>
      </c>
      <c r="R5" s="2">
        <v>1</v>
      </c>
      <c r="S5" s="6"/>
    </row>
    <row r="6" spans="1:19" ht="21.75">
      <c r="A6" s="25"/>
      <c r="B6" s="3" t="s">
        <v>111</v>
      </c>
      <c r="C6" s="5" t="s">
        <v>136</v>
      </c>
      <c r="D6" s="2">
        <v>2</v>
      </c>
      <c r="E6" s="10">
        <f t="shared" si="0"/>
        <v>498</v>
      </c>
      <c r="F6" s="2">
        <v>11</v>
      </c>
      <c r="G6" s="2">
        <v>10</v>
      </c>
      <c r="H6" s="2">
        <v>71</v>
      </c>
      <c r="I6" s="2">
        <v>139</v>
      </c>
      <c r="J6" s="2">
        <v>115</v>
      </c>
      <c r="K6" s="2">
        <v>63</v>
      </c>
      <c r="L6" s="2">
        <v>61</v>
      </c>
      <c r="M6" s="2">
        <v>28</v>
      </c>
      <c r="N6" s="2">
        <f t="shared" si="1"/>
        <v>498</v>
      </c>
      <c r="O6" s="4">
        <f t="shared" si="2"/>
        <v>2.4026104417670684</v>
      </c>
      <c r="P6" s="4">
        <f t="shared" si="3"/>
        <v>0.8165292972234994</v>
      </c>
      <c r="Q6" s="2">
        <v>0</v>
      </c>
      <c r="R6" s="2">
        <v>0</v>
      </c>
      <c r="S6" s="6"/>
    </row>
    <row r="7" spans="1:19" ht="21.75">
      <c r="A7" s="25"/>
      <c r="B7" s="3" t="s">
        <v>112</v>
      </c>
      <c r="C7" s="5" t="s">
        <v>137</v>
      </c>
      <c r="D7" s="2">
        <v>2</v>
      </c>
      <c r="E7" s="10">
        <f t="shared" si="0"/>
        <v>491</v>
      </c>
      <c r="F7" s="2">
        <v>49</v>
      </c>
      <c r="G7" s="2">
        <v>54</v>
      </c>
      <c r="H7" s="2">
        <v>51</v>
      </c>
      <c r="I7" s="2">
        <v>75</v>
      </c>
      <c r="J7" s="2">
        <v>70</v>
      </c>
      <c r="K7" s="2">
        <v>63</v>
      </c>
      <c r="L7" s="2">
        <v>47</v>
      </c>
      <c r="M7" s="2">
        <v>82</v>
      </c>
      <c r="N7" s="2">
        <f t="shared" si="1"/>
        <v>491</v>
      </c>
      <c r="O7" s="4">
        <f t="shared" si="2"/>
        <v>2.315682281059063</v>
      </c>
      <c r="P7" s="4">
        <f t="shared" si="3"/>
        <v>1.2177148362717207</v>
      </c>
      <c r="Q7" s="2">
        <v>0</v>
      </c>
      <c r="R7" s="2">
        <v>0</v>
      </c>
      <c r="S7" s="6"/>
    </row>
    <row r="8" spans="1:19" ht="21.75">
      <c r="A8" s="25"/>
      <c r="B8" s="3" t="s">
        <v>113</v>
      </c>
      <c r="C8" s="5" t="s">
        <v>138</v>
      </c>
      <c r="D8" s="2">
        <v>2</v>
      </c>
      <c r="E8" s="10">
        <f t="shared" si="0"/>
        <v>501</v>
      </c>
      <c r="F8" s="2">
        <v>40</v>
      </c>
      <c r="G8" s="2">
        <v>81</v>
      </c>
      <c r="H8" s="2">
        <v>43</v>
      </c>
      <c r="I8" s="2">
        <v>58</v>
      </c>
      <c r="J8" s="2">
        <v>54</v>
      </c>
      <c r="K8" s="2">
        <v>62</v>
      </c>
      <c r="L8" s="2">
        <v>61</v>
      </c>
      <c r="M8" s="2">
        <v>97</v>
      </c>
      <c r="N8" s="2">
        <f t="shared" si="1"/>
        <v>496</v>
      </c>
      <c r="O8" s="4">
        <f t="shared" si="2"/>
        <v>2.3870967741935485</v>
      </c>
      <c r="P8" s="4">
        <f t="shared" si="3"/>
        <v>1.2525598139046887</v>
      </c>
      <c r="Q8" s="2">
        <v>1</v>
      </c>
      <c r="R8" s="2">
        <v>4</v>
      </c>
      <c r="S8" s="6"/>
    </row>
    <row r="9" spans="1:19" ht="21.75">
      <c r="A9" s="25"/>
      <c r="B9" s="3" t="s">
        <v>114</v>
      </c>
      <c r="C9" s="5" t="s">
        <v>139</v>
      </c>
      <c r="D9" s="2">
        <v>1</v>
      </c>
      <c r="E9" s="10">
        <f t="shared" si="0"/>
        <v>498</v>
      </c>
      <c r="F9" s="2">
        <v>8</v>
      </c>
      <c r="G9" s="2">
        <v>48</v>
      </c>
      <c r="H9" s="2">
        <v>26</v>
      </c>
      <c r="I9" s="2">
        <v>53</v>
      </c>
      <c r="J9" s="2">
        <v>60</v>
      </c>
      <c r="K9" s="2">
        <v>113</v>
      </c>
      <c r="L9" s="2">
        <v>87</v>
      </c>
      <c r="M9" s="2">
        <v>103</v>
      </c>
      <c r="N9" s="2">
        <f t="shared" si="1"/>
        <v>498</v>
      </c>
      <c r="O9" s="4">
        <f t="shared" si="2"/>
        <v>2.8082329317269075</v>
      </c>
      <c r="P9" s="4">
        <f t="shared" si="3"/>
        <v>0.9989314019204781</v>
      </c>
      <c r="Q9" s="2">
        <v>0</v>
      </c>
      <c r="R9" s="2">
        <v>0</v>
      </c>
      <c r="S9" s="6"/>
    </row>
    <row r="10" spans="1:19" ht="21.75">
      <c r="A10" s="25"/>
      <c r="B10" s="3" t="s">
        <v>115</v>
      </c>
      <c r="C10" s="5" t="s">
        <v>140</v>
      </c>
      <c r="D10" s="2">
        <v>1</v>
      </c>
      <c r="E10" s="10">
        <f t="shared" si="0"/>
        <v>498</v>
      </c>
      <c r="F10" s="2">
        <v>1</v>
      </c>
      <c r="G10" s="2">
        <v>14</v>
      </c>
      <c r="H10" s="2">
        <v>0</v>
      </c>
      <c r="I10" s="2">
        <v>96</v>
      </c>
      <c r="J10" s="2">
        <v>13</v>
      </c>
      <c r="K10" s="2">
        <v>149</v>
      </c>
      <c r="L10" s="2">
        <v>21</v>
      </c>
      <c r="M10" s="2">
        <v>204</v>
      </c>
      <c r="N10" s="2">
        <f t="shared" si="1"/>
        <v>498</v>
      </c>
      <c r="O10" s="4">
        <f t="shared" si="2"/>
        <v>3.1626506024096384</v>
      </c>
      <c r="P10" s="4">
        <f t="shared" si="3"/>
        <v>0.8506143553548707</v>
      </c>
      <c r="Q10" s="2">
        <v>0</v>
      </c>
      <c r="R10" s="2">
        <v>0</v>
      </c>
      <c r="S10" s="6"/>
    </row>
    <row r="11" spans="1:19" ht="21.75">
      <c r="A11" s="25"/>
      <c r="B11" s="3" t="s">
        <v>116</v>
      </c>
      <c r="C11" s="5" t="s">
        <v>141</v>
      </c>
      <c r="D11" s="2">
        <v>1</v>
      </c>
      <c r="E11" s="10">
        <f t="shared" si="0"/>
        <v>502</v>
      </c>
      <c r="F11" s="2">
        <v>31</v>
      </c>
      <c r="G11" s="2">
        <v>18</v>
      </c>
      <c r="H11" s="2">
        <v>24</v>
      </c>
      <c r="I11" s="2">
        <v>28</v>
      </c>
      <c r="J11" s="2">
        <v>37</v>
      </c>
      <c r="K11" s="2">
        <v>63</v>
      </c>
      <c r="L11" s="2">
        <v>82</v>
      </c>
      <c r="M11" s="2">
        <v>219</v>
      </c>
      <c r="N11" s="2">
        <f t="shared" si="1"/>
        <v>502</v>
      </c>
      <c r="O11" s="4">
        <f t="shared" si="2"/>
        <v>3.096613545816733</v>
      </c>
      <c r="P11" s="4">
        <f t="shared" si="3"/>
        <v>1.1613498834754241</v>
      </c>
      <c r="Q11" s="2">
        <v>0</v>
      </c>
      <c r="R11" s="2">
        <v>0</v>
      </c>
      <c r="S11" s="6"/>
    </row>
    <row r="12" spans="1:19" ht="21.75">
      <c r="A12" s="25"/>
      <c r="B12" s="3" t="s">
        <v>117</v>
      </c>
      <c r="C12" s="3" t="s">
        <v>142</v>
      </c>
      <c r="D12" s="2">
        <v>2</v>
      </c>
      <c r="E12" s="10">
        <f t="shared" si="0"/>
        <v>511</v>
      </c>
      <c r="F12" s="2">
        <v>43</v>
      </c>
      <c r="G12" s="2">
        <v>25</v>
      </c>
      <c r="H12" s="2">
        <v>19</v>
      </c>
      <c r="I12" s="2">
        <v>14</v>
      </c>
      <c r="J12" s="2">
        <v>42</v>
      </c>
      <c r="K12" s="2">
        <v>55</v>
      </c>
      <c r="L12" s="2">
        <v>69</v>
      </c>
      <c r="M12" s="2">
        <v>244</v>
      </c>
      <c r="N12" s="2">
        <f t="shared" si="1"/>
        <v>511</v>
      </c>
      <c r="O12" s="4">
        <f t="shared" si="2"/>
        <v>3.0704500978473583</v>
      </c>
      <c r="P12" s="4">
        <f t="shared" si="3"/>
        <v>1.261319624311063</v>
      </c>
      <c r="Q12" s="2">
        <v>0</v>
      </c>
      <c r="R12" s="2">
        <v>0</v>
      </c>
      <c r="S12" s="6"/>
    </row>
    <row r="13" spans="1:19" ht="21.75">
      <c r="A13" s="25"/>
      <c r="B13" s="3" t="s">
        <v>118</v>
      </c>
      <c r="C13" s="3" t="s">
        <v>143</v>
      </c>
      <c r="D13" s="2">
        <v>3</v>
      </c>
      <c r="E13" s="10">
        <f t="shared" si="0"/>
        <v>525</v>
      </c>
      <c r="F13" s="2">
        <v>97</v>
      </c>
      <c r="G13" s="2">
        <v>55</v>
      </c>
      <c r="H13" s="2">
        <v>27</v>
      </c>
      <c r="I13" s="2">
        <v>47</v>
      </c>
      <c r="J13" s="2">
        <v>43</v>
      </c>
      <c r="K13" s="2">
        <v>36</v>
      </c>
      <c r="L13" s="2">
        <v>43</v>
      </c>
      <c r="M13" s="2">
        <v>128</v>
      </c>
      <c r="N13" s="2">
        <f t="shared" si="1"/>
        <v>476</v>
      </c>
      <c r="O13" s="4">
        <f t="shared" si="2"/>
        <v>2.2426470588235294</v>
      </c>
      <c r="P13" s="4">
        <f t="shared" si="3"/>
        <v>1.5043524142822702</v>
      </c>
      <c r="Q13" s="2">
        <v>27</v>
      </c>
      <c r="R13" s="2">
        <v>22</v>
      </c>
      <c r="S13" s="6"/>
    </row>
    <row r="14" spans="1:19" ht="21.75">
      <c r="A14" s="25"/>
      <c r="B14" s="23" t="s">
        <v>58</v>
      </c>
      <c r="C14" s="23"/>
      <c r="D14" s="23"/>
      <c r="E14" s="11">
        <f>SUM(E4:E13)</f>
        <v>5028</v>
      </c>
      <c r="F14" s="11">
        <f aca="true" t="shared" si="4" ref="F14:N14">SUM(F4:F13)</f>
        <v>435</v>
      </c>
      <c r="G14" s="11">
        <f t="shared" si="4"/>
        <v>486</v>
      </c>
      <c r="H14" s="11">
        <f t="shared" si="4"/>
        <v>371</v>
      </c>
      <c r="I14" s="11">
        <f t="shared" si="4"/>
        <v>643</v>
      </c>
      <c r="J14" s="11">
        <f t="shared" si="4"/>
        <v>558</v>
      </c>
      <c r="K14" s="11">
        <f t="shared" si="4"/>
        <v>722</v>
      </c>
      <c r="L14" s="11">
        <f t="shared" si="4"/>
        <v>536</v>
      </c>
      <c r="M14" s="11">
        <f>SUM(M4:M13)</f>
        <v>1191</v>
      </c>
      <c r="N14" s="11">
        <f t="shared" si="4"/>
        <v>4942</v>
      </c>
      <c r="O14" s="18">
        <f t="shared" si="2"/>
        <v>2.5353095912585997</v>
      </c>
      <c r="P14" s="18">
        <f t="shared" si="3"/>
        <v>1.2509881546508608</v>
      </c>
      <c r="Q14" s="11">
        <f>SUM(Q4:Q13)</f>
        <v>29</v>
      </c>
      <c r="R14" s="11">
        <f>SUM(R4:R13)</f>
        <v>57</v>
      </c>
      <c r="S14" s="6"/>
    </row>
    <row r="15" spans="1:19" ht="21.75">
      <c r="A15" s="26"/>
      <c r="B15" s="23" t="s">
        <v>59</v>
      </c>
      <c r="C15" s="23"/>
      <c r="D15" s="23"/>
      <c r="E15" s="12">
        <f aca="true" t="shared" si="5" ref="E15:N15">E14*100/$E$14</f>
        <v>100</v>
      </c>
      <c r="F15" s="12">
        <f t="shared" si="5"/>
        <v>8.651551312649165</v>
      </c>
      <c r="G15" s="12">
        <f t="shared" si="5"/>
        <v>9.665871121718377</v>
      </c>
      <c r="H15" s="12">
        <f t="shared" si="5"/>
        <v>7.37867939538584</v>
      </c>
      <c r="I15" s="12">
        <f t="shared" si="5"/>
        <v>12.788385043754973</v>
      </c>
      <c r="J15" s="12">
        <f t="shared" si="5"/>
        <v>11.097852028639618</v>
      </c>
      <c r="K15" s="12">
        <f t="shared" si="5"/>
        <v>14.35958631662689</v>
      </c>
      <c r="L15" s="12">
        <f t="shared" si="5"/>
        <v>10.66030230708035</v>
      </c>
      <c r="M15" s="12">
        <f t="shared" si="5"/>
        <v>23.687350835322196</v>
      </c>
      <c r="N15" s="12">
        <f t="shared" si="5"/>
        <v>98.2895783611774</v>
      </c>
      <c r="O15" s="22"/>
      <c r="P15" s="22"/>
      <c r="Q15" s="12">
        <f>Q14*100/$E$14</f>
        <v>0.5767700875099443</v>
      </c>
      <c r="R15" s="12">
        <f>R14*100/$E$14</f>
        <v>1.1336515513126493</v>
      </c>
      <c r="S15" s="6"/>
    </row>
    <row r="16" spans="1:19" ht="21.75" customHeight="1">
      <c r="A16" s="24" t="s">
        <v>57</v>
      </c>
      <c r="B16" s="3" t="s">
        <v>119</v>
      </c>
      <c r="C16" s="5" t="s">
        <v>144</v>
      </c>
      <c r="D16" s="2">
        <v>1</v>
      </c>
      <c r="E16" s="10">
        <f t="shared" si="0"/>
        <v>87</v>
      </c>
      <c r="F16" s="2">
        <v>5</v>
      </c>
      <c r="G16" s="2">
        <v>8</v>
      </c>
      <c r="H16" s="2">
        <v>7</v>
      </c>
      <c r="I16" s="2">
        <v>21</v>
      </c>
      <c r="J16" s="2">
        <v>17</v>
      </c>
      <c r="K16" s="2">
        <v>12</v>
      </c>
      <c r="L16" s="2">
        <v>8</v>
      </c>
      <c r="M16" s="2">
        <v>8</v>
      </c>
      <c r="N16" s="2">
        <f t="shared" si="1"/>
        <v>86</v>
      </c>
      <c r="O16" s="4">
        <f t="shared" si="2"/>
        <v>2.313953488372093</v>
      </c>
      <c r="P16" s="4">
        <f t="shared" si="3"/>
        <v>1.0088172663601842</v>
      </c>
      <c r="Q16" s="2">
        <v>1</v>
      </c>
      <c r="R16" s="2">
        <v>0</v>
      </c>
      <c r="S16" s="6"/>
    </row>
    <row r="17" spans="1:19" ht="21.75">
      <c r="A17" s="25"/>
      <c r="B17" s="3" t="s">
        <v>120</v>
      </c>
      <c r="C17" s="3" t="s">
        <v>145</v>
      </c>
      <c r="D17" s="2">
        <v>3</v>
      </c>
      <c r="E17" s="10">
        <f t="shared" si="0"/>
        <v>220</v>
      </c>
      <c r="F17" s="2">
        <v>0</v>
      </c>
      <c r="G17" s="2">
        <v>41</v>
      </c>
      <c r="H17" s="2">
        <v>38</v>
      </c>
      <c r="I17" s="2">
        <v>44</v>
      </c>
      <c r="J17" s="2">
        <v>30</v>
      </c>
      <c r="K17" s="2">
        <v>32</v>
      </c>
      <c r="L17" s="2">
        <v>14</v>
      </c>
      <c r="M17" s="2">
        <v>21</v>
      </c>
      <c r="N17" s="2">
        <f t="shared" si="1"/>
        <v>220</v>
      </c>
      <c r="O17" s="4">
        <f t="shared" si="2"/>
        <v>2.227272727272727</v>
      </c>
      <c r="P17" s="4">
        <f t="shared" si="3"/>
        <v>0.939381720350639</v>
      </c>
      <c r="Q17" s="2">
        <v>0</v>
      </c>
      <c r="R17" s="2">
        <v>0</v>
      </c>
      <c r="S17" s="6"/>
    </row>
    <row r="18" spans="1:19" ht="21.75">
      <c r="A18" s="25"/>
      <c r="B18" s="3" t="s">
        <v>121</v>
      </c>
      <c r="C18" s="3" t="s">
        <v>288</v>
      </c>
      <c r="D18" s="2">
        <v>1</v>
      </c>
      <c r="E18" s="10">
        <f t="shared" si="0"/>
        <v>179</v>
      </c>
      <c r="F18" s="2">
        <v>0</v>
      </c>
      <c r="G18" s="2">
        <v>2</v>
      </c>
      <c r="H18" s="2">
        <v>5</v>
      </c>
      <c r="I18" s="2">
        <v>17</v>
      </c>
      <c r="J18" s="2">
        <v>32</v>
      </c>
      <c r="K18" s="2">
        <v>48</v>
      </c>
      <c r="L18" s="2">
        <v>37</v>
      </c>
      <c r="M18" s="2">
        <v>38</v>
      </c>
      <c r="N18" s="2">
        <f t="shared" si="1"/>
        <v>179</v>
      </c>
      <c r="O18" s="4">
        <f t="shared" si="2"/>
        <v>3.0670391061452515</v>
      </c>
      <c r="P18" s="4">
        <f t="shared" si="3"/>
        <v>0.7118138398519561</v>
      </c>
      <c r="Q18" s="2">
        <v>0</v>
      </c>
      <c r="R18" s="2">
        <v>0</v>
      </c>
      <c r="S18" s="6"/>
    </row>
    <row r="19" spans="1:19" ht="21.75">
      <c r="A19" s="25"/>
      <c r="B19" s="3" t="s">
        <v>289</v>
      </c>
      <c r="C19" s="3" t="s">
        <v>290</v>
      </c>
      <c r="D19" s="2">
        <v>1</v>
      </c>
      <c r="E19" s="10">
        <f t="shared" si="0"/>
        <v>86</v>
      </c>
      <c r="F19" s="2">
        <v>2</v>
      </c>
      <c r="G19" s="2">
        <v>11</v>
      </c>
      <c r="H19" s="2">
        <v>12</v>
      </c>
      <c r="I19" s="2">
        <v>9</v>
      </c>
      <c r="J19" s="2">
        <v>11</v>
      </c>
      <c r="K19" s="2">
        <v>12</v>
      </c>
      <c r="L19" s="2">
        <v>11</v>
      </c>
      <c r="M19" s="2">
        <v>18</v>
      </c>
      <c r="N19" s="2">
        <f t="shared" si="1"/>
        <v>86</v>
      </c>
      <c r="O19" s="4">
        <f t="shared" si="2"/>
        <v>2.5697674418604652</v>
      </c>
      <c r="P19" s="4">
        <f t="shared" si="3"/>
        <v>1.108012023215962</v>
      </c>
      <c r="Q19" s="2">
        <v>0</v>
      </c>
      <c r="R19" s="2">
        <v>0</v>
      </c>
      <c r="S19" s="6"/>
    </row>
    <row r="20" spans="1:19" ht="21.75">
      <c r="A20" s="25"/>
      <c r="B20" s="3" t="s">
        <v>122</v>
      </c>
      <c r="C20" s="3" t="s">
        <v>146</v>
      </c>
      <c r="D20" s="2">
        <v>4</v>
      </c>
      <c r="E20" s="10">
        <f t="shared" si="0"/>
        <v>21</v>
      </c>
      <c r="F20" s="2">
        <v>0</v>
      </c>
      <c r="G20" s="2">
        <v>0</v>
      </c>
      <c r="H20" s="2">
        <v>0</v>
      </c>
      <c r="I20" s="2">
        <v>0</v>
      </c>
      <c r="J20" s="2">
        <v>4</v>
      </c>
      <c r="K20" s="2">
        <v>15</v>
      </c>
      <c r="L20" s="2">
        <v>2</v>
      </c>
      <c r="M20" s="2">
        <v>0</v>
      </c>
      <c r="N20" s="2">
        <f t="shared" si="1"/>
        <v>21</v>
      </c>
      <c r="O20" s="4">
        <f t="shared" si="2"/>
        <v>2.9523809523809526</v>
      </c>
      <c r="P20" s="4">
        <f t="shared" si="3"/>
        <v>0.26298478612350673</v>
      </c>
      <c r="Q20" s="2">
        <v>0</v>
      </c>
      <c r="R20" s="2">
        <v>0</v>
      </c>
      <c r="S20" s="6"/>
    </row>
    <row r="21" spans="1:19" ht="21.75">
      <c r="A21" s="25"/>
      <c r="B21" s="3" t="s">
        <v>123</v>
      </c>
      <c r="C21" s="3" t="s">
        <v>147</v>
      </c>
      <c r="D21" s="2">
        <v>4</v>
      </c>
      <c r="E21" s="10">
        <f t="shared" si="0"/>
        <v>11</v>
      </c>
      <c r="F21" s="2">
        <v>0</v>
      </c>
      <c r="G21" s="2">
        <v>1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9</v>
      </c>
      <c r="N21" s="2">
        <f t="shared" si="1"/>
        <v>10</v>
      </c>
      <c r="O21" s="4">
        <f t="shared" si="2"/>
        <v>3.7</v>
      </c>
      <c r="P21" s="4">
        <f t="shared" si="3"/>
        <v>0.8999999999999992</v>
      </c>
      <c r="Q21" s="2">
        <v>1</v>
      </c>
      <c r="R21" s="2">
        <v>0</v>
      </c>
      <c r="S21" s="6"/>
    </row>
    <row r="22" spans="1:19" ht="21.75">
      <c r="A22" s="25"/>
      <c r="B22" s="3" t="s">
        <v>291</v>
      </c>
      <c r="C22" s="3" t="s">
        <v>292</v>
      </c>
      <c r="D22" s="2">
        <v>4</v>
      </c>
      <c r="E22" s="10">
        <f t="shared" si="0"/>
        <v>11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1</v>
      </c>
      <c r="L22" s="2">
        <v>0</v>
      </c>
      <c r="M22" s="2">
        <v>10</v>
      </c>
      <c r="N22" s="2">
        <f t="shared" si="1"/>
        <v>11</v>
      </c>
      <c r="O22" s="4">
        <f t="shared" si="2"/>
        <v>3.909090909090909</v>
      </c>
      <c r="P22" s="4">
        <f t="shared" si="3"/>
        <v>0.28747978728803325</v>
      </c>
      <c r="Q22" s="2">
        <v>0</v>
      </c>
      <c r="R22" s="2">
        <v>0</v>
      </c>
      <c r="S22" s="6"/>
    </row>
    <row r="23" spans="1:19" ht="21.75">
      <c r="A23" s="25"/>
      <c r="B23" s="3" t="s">
        <v>124</v>
      </c>
      <c r="C23" s="3" t="s">
        <v>148</v>
      </c>
      <c r="D23" s="2">
        <v>4</v>
      </c>
      <c r="E23" s="10">
        <f t="shared" si="0"/>
        <v>16</v>
      </c>
      <c r="F23" s="2">
        <v>3</v>
      </c>
      <c r="G23" s="2">
        <v>0</v>
      </c>
      <c r="H23" s="2">
        <v>0</v>
      </c>
      <c r="I23" s="2">
        <v>1</v>
      </c>
      <c r="J23" s="2">
        <v>0</v>
      </c>
      <c r="K23" s="2">
        <v>2</v>
      </c>
      <c r="L23" s="2">
        <v>1</v>
      </c>
      <c r="M23" s="2">
        <v>9</v>
      </c>
      <c r="N23" s="2">
        <f t="shared" si="1"/>
        <v>16</v>
      </c>
      <c r="O23" s="4">
        <f t="shared" si="2"/>
        <v>2.96875</v>
      </c>
      <c r="P23" s="4">
        <f t="shared" si="3"/>
        <v>1.5254994059323654</v>
      </c>
      <c r="Q23" s="2">
        <v>0</v>
      </c>
      <c r="R23" s="2">
        <v>0</v>
      </c>
      <c r="S23" s="6"/>
    </row>
    <row r="24" spans="1:19" ht="21.75">
      <c r="A24" s="25"/>
      <c r="B24" s="3" t="s">
        <v>293</v>
      </c>
      <c r="C24" s="3" t="s">
        <v>294</v>
      </c>
      <c r="D24" s="2">
        <v>2</v>
      </c>
      <c r="E24" s="10">
        <f t="shared" si="0"/>
        <v>15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3</v>
      </c>
      <c r="L24" s="2">
        <v>5</v>
      </c>
      <c r="M24" s="2">
        <v>7</v>
      </c>
      <c r="N24" s="2">
        <f t="shared" si="1"/>
        <v>15</v>
      </c>
      <c r="O24" s="4">
        <f t="shared" si="2"/>
        <v>3.6333333333333333</v>
      </c>
      <c r="P24" s="4">
        <f t="shared" si="3"/>
        <v>0.38586123009300777</v>
      </c>
      <c r="Q24" s="2">
        <v>0</v>
      </c>
      <c r="R24" s="2">
        <v>0</v>
      </c>
      <c r="S24" s="6"/>
    </row>
    <row r="25" spans="1:19" ht="21.75">
      <c r="A25" s="25"/>
      <c r="B25" s="3" t="s">
        <v>125</v>
      </c>
      <c r="C25" s="3" t="s">
        <v>149</v>
      </c>
      <c r="D25" s="2">
        <v>2</v>
      </c>
      <c r="E25" s="10">
        <f t="shared" si="0"/>
        <v>15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3</v>
      </c>
      <c r="L25" s="2">
        <v>5</v>
      </c>
      <c r="M25" s="2">
        <v>7</v>
      </c>
      <c r="N25" s="2">
        <f t="shared" si="1"/>
        <v>15</v>
      </c>
      <c r="O25" s="4">
        <f t="shared" si="2"/>
        <v>3.6333333333333333</v>
      </c>
      <c r="P25" s="4">
        <f t="shared" si="3"/>
        <v>0.38586123009300777</v>
      </c>
      <c r="Q25" s="2">
        <v>0</v>
      </c>
      <c r="R25" s="2">
        <v>0</v>
      </c>
      <c r="S25" s="6"/>
    </row>
    <row r="26" spans="1:19" ht="21.75">
      <c r="A26" s="25"/>
      <c r="B26" s="3" t="s">
        <v>295</v>
      </c>
      <c r="C26" s="3" t="s">
        <v>296</v>
      </c>
      <c r="D26" s="2">
        <v>2</v>
      </c>
      <c r="E26" s="10">
        <f t="shared" si="0"/>
        <v>13</v>
      </c>
      <c r="F26" s="2">
        <v>1</v>
      </c>
      <c r="G26" s="2">
        <v>1</v>
      </c>
      <c r="H26" s="2">
        <v>0</v>
      </c>
      <c r="I26" s="2">
        <v>1</v>
      </c>
      <c r="J26" s="2">
        <v>0</v>
      </c>
      <c r="K26" s="2">
        <v>2</v>
      </c>
      <c r="L26" s="2">
        <v>3</v>
      </c>
      <c r="M26" s="2">
        <v>5</v>
      </c>
      <c r="N26" s="2">
        <f t="shared" si="1"/>
        <v>13</v>
      </c>
      <c r="O26" s="4">
        <f t="shared" si="2"/>
        <v>3.0384615384615383</v>
      </c>
      <c r="P26" s="4">
        <f t="shared" si="3"/>
        <v>1.2319705675420747</v>
      </c>
      <c r="Q26" s="2">
        <v>0</v>
      </c>
      <c r="R26" s="2">
        <v>0</v>
      </c>
      <c r="S26" s="6"/>
    </row>
    <row r="27" spans="1:19" ht="21.75">
      <c r="A27" s="25"/>
      <c r="B27" s="3" t="s">
        <v>297</v>
      </c>
      <c r="C27" s="3" t="s">
        <v>298</v>
      </c>
      <c r="D27" s="2">
        <v>2</v>
      </c>
      <c r="E27" s="10">
        <f t="shared" si="0"/>
        <v>13</v>
      </c>
      <c r="F27" s="2">
        <v>0</v>
      </c>
      <c r="G27" s="2">
        <v>2</v>
      </c>
      <c r="H27" s="2">
        <v>1</v>
      </c>
      <c r="I27" s="2">
        <v>1</v>
      </c>
      <c r="J27" s="2">
        <v>3</v>
      </c>
      <c r="K27" s="2">
        <v>2</v>
      </c>
      <c r="L27" s="2">
        <v>4</v>
      </c>
      <c r="M27" s="2">
        <v>0</v>
      </c>
      <c r="N27" s="2">
        <f t="shared" si="1"/>
        <v>13</v>
      </c>
      <c r="O27" s="4">
        <f t="shared" si="2"/>
        <v>2.5384615384615383</v>
      </c>
      <c r="P27" s="4">
        <f t="shared" si="3"/>
        <v>0.8871201995900616</v>
      </c>
      <c r="Q27" s="2">
        <v>0</v>
      </c>
      <c r="R27" s="2">
        <v>0</v>
      </c>
      <c r="S27" s="6"/>
    </row>
    <row r="28" spans="1:19" ht="21.75">
      <c r="A28" s="25"/>
      <c r="B28" s="3" t="s">
        <v>126</v>
      </c>
      <c r="C28" s="3" t="s">
        <v>150</v>
      </c>
      <c r="D28" s="2">
        <v>2</v>
      </c>
      <c r="E28" s="10">
        <f t="shared" si="0"/>
        <v>44</v>
      </c>
      <c r="F28" s="2">
        <v>12</v>
      </c>
      <c r="G28" s="2">
        <v>12</v>
      </c>
      <c r="H28" s="2">
        <v>2</v>
      </c>
      <c r="I28" s="2">
        <v>8</v>
      </c>
      <c r="J28" s="2">
        <v>0</v>
      </c>
      <c r="K28" s="2">
        <v>3</v>
      </c>
      <c r="L28" s="2">
        <v>1</v>
      </c>
      <c r="M28" s="2">
        <v>6</v>
      </c>
      <c r="N28" s="2">
        <f t="shared" si="1"/>
        <v>44</v>
      </c>
      <c r="O28" s="4">
        <f t="shared" si="2"/>
        <v>1.5340909090909092</v>
      </c>
      <c r="P28" s="4">
        <f t="shared" si="3"/>
        <v>1.3500746076721062</v>
      </c>
      <c r="Q28" s="2">
        <v>0</v>
      </c>
      <c r="R28" s="2">
        <v>0</v>
      </c>
      <c r="S28" s="6"/>
    </row>
    <row r="29" spans="1:19" ht="21.75">
      <c r="A29" s="25"/>
      <c r="B29" s="3" t="s">
        <v>127</v>
      </c>
      <c r="C29" s="3" t="s">
        <v>151</v>
      </c>
      <c r="D29" s="2">
        <v>2</v>
      </c>
      <c r="E29" s="10">
        <f t="shared" si="0"/>
        <v>40</v>
      </c>
      <c r="F29" s="2">
        <v>1</v>
      </c>
      <c r="G29" s="2">
        <v>0</v>
      </c>
      <c r="H29" s="2">
        <v>0</v>
      </c>
      <c r="I29" s="2">
        <v>0</v>
      </c>
      <c r="J29" s="2">
        <v>1</v>
      </c>
      <c r="K29" s="2">
        <v>16</v>
      </c>
      <c r="L29" s="2">
        <v>7</v>
      </c>
      <c r="M29" s="2">
        <v>15</v>
      </c>
      <c r="N29" s="2">
        <f t="shared" si="1"/>
        <v>40</v>
      </c>
      <c r="O29" s="4">
        <f t="shared" si="2"/>
        <v>3.375</v>
      </c>
      <c r="P29" s="4">
        <f t="shared" si="3"/>
        <v>0.7137051211810101</v>
      </c>
      <c r="Q29" s="2">
        <v>0</v>
      </c>
      <c r="R29" s="2">
        <v>0</v>
      </c>
      <c r="S29" s="6"/>
    </row>
    <row r="30" spans="1:19" ht="21.75">
      <c r="A30" s="25"/>
      <c r="B30" s="3" t="s">
        <v>128</v>
      </c>
      <c r="C30" s="3" t="s">
        <v>152</v>
      </c>
      <c r="D30" s="2">
        <v>4</v>
      </c>
      <c r="E30" s="10">
        <f t="shared" si="0"/>
        <v>22</v>
      </c>
      <c r="F30" s="2">
        <v>0</v>
      </c>
      <c r="G30" s="2">
        <v>2</v>
      </c>
      <c r="H30" s="2">
        <v>3</v>
      </c>
      <c r="I30" s="2">
        <v>2</v>
      </c>
      <c r="J30" s="2">
        <v>6</v>
      </c>
      <c r="K30" s="2">
        <v>5</v>
      </c>
      <c r="L30" s="2">
        <v>4</v>
      </c>
      <c r="M30" s="2">
        <v>0</v>
      </c>
      <c r="N30" s="2">
        <f t="shared" si="1"/>
        <v>22</v>
      </c>
      <c r="O30" s="4">
        <f t="shared" si="2"/>
        <v>2.477272727272727</v>
      </c>
      <c r="P30" s="4">
        <f t="shared" si="3"/>
        <v>0.7757294620852739</v>
      </c>
      <c r="Q30" s="2">
        <v>0</v>
      </c>
      <c r="R30" s="2">
        <v>0</v>
      </c>
      <c r="S30" s="6"/>
    </row>
    <row r="31" spans="1:19" ht="21.75">
      <c r="A31" s="25"/>
      <c r="B31" s="3" t="s">
        <v>299</v>
      </c>
      <c r="C31" s="3" t="s">
        <v>300</v>
      </c>
      <c r="D31" s="2">
        <v>4</v>
      </c>
      <c r="E31" s="10">
        <f t="shared" si="0"/>
        <v>27</v>
      </c>
      <c r="F31" s="2">
        <v>0</v>
      </c>
      <c r="G31" s="2">
        <v>1</v>
      </c>
      <c r="H31" s="2">
        <v>0</v>
      </c>
      <c r="I31" s="2">
        <v>1</v>
      </c>
      <c r="J31" s="2">
        <v>0</v>
      </c>
      <c r="K31" s="2">
        <v>1</v>
      </c>
      <c r="L31" s="2">
        <v>9</v>
      </c>
      <c r="M31" s="2">
        <v>13</v>
      </c>
      <c r="N31" s="2">
        <f t="shared" si="1"/>
        <v>25</v>
      </c>
      <c r="O31" s="4">
        <f t="shared" si="2"/>
        <v>3.58</v>
      </c>
      <c r="P31" s="4">
        <f t="shared" si="3"/>
        <v>0.6881860213634097</v>
      </c>
      <c r="Q31" s="2">
        <v>2</v>
      </c>
      <c r="R31" s="2">
        <v>0</v>
      </c>
      <c r="S31" s="6"/>
    </row>
    <row r="32" spans="1:19" ht="21.75">
      <c r="A32" s="25"/>
      <c r="B32" s="3" t="s">
        <v>301</v>
      </c>
      <c r="C32" s="3" t="s">
        <v>302</v>
      </c>
      <c r="D32" s="2">
        <v>4</v>
      </c>
      <c r="E32" s="10">
        <f t="shared" si="0"/>
        <v>21</v>
      </c>
      <c r="F32" s="2">
        <v>0</v>
      </c>
      <c r="G32" s="2">
        <v>0</v>
      </c>
      <c r="H32" s="2">
        <v>1</v>
      </c>
      <c r="I32" s="2">
        <v>5</v>
      </c>
      <c r="J32" s="2">
        <v>6</v>
      </c>
      <c r="K32" s="2">
        <v>4</v>
      </c>
      <c r="L32" s="2">
        <v>3</v>
      </c>
      <c r="M32" s="2">
        <v>2</v>
      </c>
      <c r="N32" s="2">
        <f t="shared" si="1"/>
        <v>21</v>
      </c>
      <c r="O32" s="4">
        <f t="shared" si="2"/>
        <v>2.7142857142857144</v>
      </c>
      <c r="P32" s="4">
        <f t="shared" si="3"/>
        <v>0.6826319612776873</v>
      </c>
      <c r="Q32" s="2">
        <v>0</v>
      </c>
      <c r="R32" s="2">
        <v>0</v>
      </c>
      <c r="S32" s="6"/>
    </row>
    <row r="33" spans="1:19" ht="21.75">
      <c r="A33" s="25"/>
      <c r="B33" s="3" t="s">
        <v>129</v>
      </c>
      <c r="C33" s="3" t="s">
        <v>153</v>
      </c>
      <c r="D33" s="2">
        <v>2</v>
      </c>
      <c r="E33" s="10">
        <f t="shared" si="0"/>
        <v>497</v>
      </c>
      <c r="F33" s="2">
        <v>3</v>
      </c>
      <c r="G33" s="2">
        <v>4</v>
      </c>
      <c r="H33" s="2">
        <v>6</v>
      </c>
      <c r="I33" s="2">
        <v>9</v>
      </c>
      <c r="J33" s="2">
        <v>29</v>
      </c>
      <c r="K33" s="2">
        <v>46</v>
      </c>
      <c r="L33" s="2">
        <v>99</v>
      </c>
      <c r="M33" s="2">
        <v>278</v>
      </c>
      <c r="N33" s="2">
        <f t="shared" si="1"/>
        <v>474</v>
      </c>
      <c r="O33" s="4">
        <f t="shared" si="2"/>
        <v>3.586497890295359</v>
      </c>
      <c r="P33" s="4">
        <f t="shared" si="3"/>
        <v>0.6694881010937358</v>
      </c>
      <c r="Q33" s="2">
        <v>0</v>
      </c>
      <c r="R33" s="2">
        <v>23</v>
      </c>
      <c r="S33" s="6"/>
    </row>
    <row r="34" spans="1:19" ht="21.75">
      <c r="A34" s="25"/>
      <c r="B34" s="3" t="s">
        <v>130</v>
      </c>
      <c r="C34" s="3" t="s">
        <v>154</v>
      </c>
      <c r="D34" s="2">
        <v>2</v>
      </c>
      <c r="E34" s="10">
        <f t="shared" si="0"/>
        <v>39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9</v>
      </c>
      <c r="L34" s="2">
        <v>17</v>
      </c>
      <c r="M34" s="2">
        <v>13</v>
      </c>
      <c r="N34" s="2">
        <f t="shared" si="1"/>
        <v>39</v>
      </c>
      <c r="O34" s="4">
        <f t="shared" si="2"/>
        <v>3.551282051282051</v>
      </c>
      <c r="P34" s="4">
        <f t="shared" si="3"/>
        <v>0.37201584944992283</v>
      </c>
      <c r="Q34" s="2">
        <v>0</v>
      </c>
      <c r="R34" s="2">
        <v>0</v>
      </c>
      <c r="S34" s="6"/>
    </row>
    <row r="35" spans="1:19" ht="21.75">
      <c r="A35" s="25"/>
      <c r="B35" s="3" t="s">
        <v>131</v>
      </c>
      <c r="C35" s="3" t="s">
        <v>156</v>
      </c>
      <c r="D35" s="2">
        <v>1</v>
      </c>
      <c r="E35" s="10">
        <f t="shared" si="0"/>
        <v>218</v>
      </c>
      <c r="F35" s="2">
        <v>0</v>
      </c>
      <c r="G35" s="2">
        <v>1</v>
      </c>
      <c r="H35" s="2">
        <v>5</v>
      </c>
      <c r="I35" s="2">
        <v>15</v>
      </c>
      <c r="J35" s="2">
        <v>18</v>
      </c>
      <c r="K35" s="2">
        <v>41</v>
      </c>
      <c r="L35" s="2">
        <v>67</v>
      </c>
      <c r="M35" s="2">
        <v>71</v>
      </c>
      <c r="N35" s="2">
        <f t="shared" si="1"/>
        <v>218</v>
      </c>
      <c r="O35" s="4">
        <f t="shared" si="2"/>
        <v>3.3256880733944953</v>
      </c>
      <c r="P35" s="4">
        <f t="shared" si="3"/>
        <v>0.6751695226779492</v>
      </c>
      <c r="Q35" s="2">
        <v>0</v>
      </c>
      <c r="R35" s="2">
        <v>0</v>
      </c>
      <c r="S35" s="6"/>
    </row>
    <row r="36" spans="1:19" ht="21.75">
      <c r="A36" s="25"/>
      <c r="B36" s="3" t="s">
        <v>132</v>
      </c>
      <c r="C36" s="3" t="s">
        <v>155</v>
      </c>
      <c r="D36" s="2">
        <v>2</v>
      </c>
      <c r="E36" s="10">
        <f t="shared" si="0"/>
        <v>87</v>
      </c>
      <c r="F36" s="2">
        <v>0</v>
      </c>
      <c r="G36" s="2">
        <v>8</v>
      </c>
      <c r="H36" s="2">
        <v>17</v>
      </c>
      <c r="I36" s="2">
        <v>25</v>
      </c>
      <c r="J36" s="2">
        <v>23</v>
      </c>
      <c r="K36" s="2">
        <v>6</v>
      </c>
      <c r="L36" s="2">
        <v>7</v>
      </c>
      <c r="M36" s="2">
        <v>1</v>
      </c>
      <c r="N36" s="2">
        <f t="shared" si="1"/>
        <v>87</v>
      </c>
      <c r="O36" s="4">
        <f t="shared" si="2"/>
        <v>2.1551724137931036</v>
      </c>
      <c r="P36" s="4">
        <f t="shared" si="3"/>
        <v>0.6919502042893056</v>
      </c>
      <c r="Q36" s="2">
        <v>0</v>
      </c>
      <c r="R36" s="2">
        <v>0</v>
      </c>
      <c r="S36" s="6"/>
    </row>
    <row r="37" spans="1:19" ht="21.75">
      <c r="A37" s="25"/>
      <c r="B37" s="3" t="s">
        <v>133</v>
      </c>
      <c r="C37" s="3" t="s">
        <v>157</v>
      </c>
      <c r="D37" s="2">
        <v>2</v>
      </c>
      <c r="E37" s="10">
        <f t="shared" si="0"/>
        <v>90</v>
      </c>
      <c r="F37" s="2">
        <v>1</v>
      </c>
      <c r="G37" s="2">
        <v>6</v>
      </c>
      <c r="H37" s="2">
        <v>7</v>
      </c>
      <c r="I37" s="2">
        <v>17</v>
      </c>
      <c r="J37" s="2">
        <v>6</v>
      </c>
      <c r="K37" s="2">
        <v>10</v>
      </c>
      <c r="L37" s="2">
        <v>10</v>
      </c>
      <c r="M37" s="2">
        <v>33</v>
      </c>
      <c r="N37" s="2">
        <f t="shared" si="1"/>
        <v>90</v>
      </c>
      <c r="O37" s="4">
        <f t="shared" si="2"/>
        <v>2.9166666666666665</v>
      </c>
      <c r="P37" s="4">
        <f t="shared" si="3"/>
        <v>1.0652334120849873</v>
      </c>
      <c r="Q37" s="2">
        <v>0</v>
      </c>
      <c r="R37" s="2">
        <v>0</v>
      </c>
      <c r="S37" s="6"/>
    </row>
    <row r="38" spans="1:18" ht="21.75">
      <c r="A38" s="25"/>
      <c r="B38" s="23" t="s">
        <v>60</v>
      </c>
      <c r="C38" s="23"/>
      <c r="D38" s="23"/>
      <c r="E38" s="11">
        <f>SUM(E16:E37)</f>
        <v>1772</v>
      </c>
      <c r="F38" s="11">
        <f aca="true" t="shared" si="6" ref="F38:N38">SUM(F16:F37)</f>
        <v>28</v>
      </c>
      <c r="G38" s="11">
        <f t="shared" si="6"/>
        <v>100</v>
      </c>
      <c r="H38" s="11">
        <f t="shared" si="6"/>
        <v>104</v>
      </c>
      <c r="I38" s="11">
        <f t="shared" si="6"/>
        <v>176</v>
      </c>
      <c r="J38" s="11">
        <f t="shared" si="6"/>
        <v>186</v>
      </c>
      <c r="K38" s="11">
        <f t="shared" si="6"/>
        <v>273</v>
      </c>
      <c r="L38" s="11">
        <f t="shared" si="6"/>
        <v>314</v>
      </c>
      <c r="M38" s="11">
        <f t="shared" si="6"/>
        <v>564</v>
      </c>
      <c r="N38" s="11">
        <f t="shared" si="6"/>
        <v>1745</v>
      </c>
      <c r="O38" s="18">
        <f t="shared" si="2"/>
        <v>3.0068767908309457</v>
      </c>
      <c r="P38" s="18">
        <f t="shared" si="3"/>
        <v>1.0016941175645089</v>
      </c>
      <c r="Q38" s="11">
        <f>SUM(Q16:Q37)</f>
        <v>4</v>
      </c>
      <c r="R38" s="11">
        <f>SUM(R16:R37)</f>
        <v>23</v>
      </c>
    </row>
    <row r="39" spans="1:18" ht="22.5" thickBot="1">
      <c r="A39" s="27"/>
      <c r="B39" s="20" t="s">
        <v>61</v>
      </c>
      <c r="C39" s="20"/>
      <c r="D39" s="20"/>
      <c r="E39" s="14">
        <f>E38*100/$E$38</f>
        <v>100</v>
      </c>
      <c r="F39" s="14">
        <f aca="true" t="shared" si="7" ref="F39:N39">F38*100/$E$38</f>
        <v>1.580135440180587</v>
      </c>
      <c r="G39" s="14">
        <f t="shared" si="7"/>
        <v>5.643340857787811</v>
      </c>
      <c r="H39" s="14">
        <f t="shared" si="7"/>
        <v>5.8690744920993225</v>
      </c>
      <c r="I39" s="14">
        <f t="shared" si="7"/>
        <v>9.932279909706546</v>
      </c>
      <c r="J39" s="14">
        <f t="shared" si="7"/>
        <v>10.496613995485328</v>
      </c>
      <c r="K39" s="14">
        <f t="shared" si="7"/>
        <v>15.406320541760723</v>
      </c>
      <c r="L39" s="14">
        <f t="shared" si="7"/>
        <v>17.720090293453726</v>
      </c>
      <c r="M39" s="14">
        <f t="shared" si="7"/>
        <v>31.82844243792325</v>
      </c>
      <c r="N39" s="14">
        <f t="shared" si="7"/>
        <v>98.47629796839729</v>
      </c>
      <c r="O39" s="19"/>
      <c r="P39" s="19"/>
      <c r="Q39" s="14">
        <f>Q38*100/$E$38</f>
        <v>0.22573363431151242</v>
      </c>
      <c r="R39" s="14">
        <f>R38*100/$E$38</f>
        <v>1.2979683972911964</v>
      </c>
    </row>
    <row r="40" spans="1:18" ht="22.5" thickTop="1">
      <c r="A40" s="21" t="s">
        <v>58</v>
      </c>
      <c r="B40" s="21"/>
      <c r="C40" s="21"/>
      <c r="D40" s="21"/>
      <c r="E40" s="13">
        <f aca="true" t="shared" si="8" ref="E40:N40">SUM(E14,E38)</f>
        <v>6800</v>
      </c>
      <c r="F40" s="13">
        <f t="shared" si="8"/>
        <v>463</v>
      </c>
      <c r="G40" s="13">
        <f t="shared" si="8"/>
        <v>586</v>
      </c>
      <c r="H40" s="13">
        <f t="shared" si="8"/>
        <v>475</v>
      </c>
      <c r="I40" s="13">
        <f t="shared" si="8"/>
        <v>819</v>
      </c>
      <c r="J40" s="13">
        <f t="shared" si="8"/>
        <v>744</v>
      </c>
      <c r="K40" s="13">
        <f t="shared" si="8"/>
        <v>995</v>
      </c>
      <c r="L40" s="13">
        <f t="shared" si="8"/>
        <v>850</v>
      </c>
      <c r="M40" s="13">
        <f t="shared" si="8"/>
        <v>1755</v>
      </c>
      <c r="N40" s="13">
        <f t="shared" si="8"/>
        <v>6687</v>
      </c>
      <c r="O40" s="18">
        <f>(1*G40+1.5*H40+2*I40+2.5*J40+3*K40+3.5*L40+4*M40)/N40</f>
        <v>2.658366980708838</v>
      </c>
      <c r="P40" s="18">
        <f>SQRT((F40*0^2+G40*1^2+H40*1.5^2+I40*2^2+J40*2.5^2+K40*3^2+L40*3.5^2+M40*4^2)/N40-O40^2)</f>
        <v>1.2088471389419546</v>
      </c>
      <c r="Q40" s="13">
        <f>SUM(Q14,Q38)</f>
        <v>33</v>
      </c>
      <c r="R40" s="13">
        <f>SUM(R14,R38)</f>
        <v>80</v>
      </c>
    </row>
    <row r="41" spans="1:18" ht="22.5" thickBot="1">
      <c r="A41" s="20" t="s">
        <v>59</v>
      </c>
      <c r="B41" s="20"/>
      <c r="C41" s="20"/>
      <c r="D41" s="20"/>
      <c r="E41" s="14">
        <f>E40*100/$E$40</f>
        <v>100</v>
      </c>
      <c r="F41" s="14">
        <f aca="true" t="shared" si="9" ref="F41:N41">F40*100/$E$40</f>
        <v>6.8088235294117645</v>
      </c>
      <c r="G41" s="14">
        <f t="shared" si="9"/>
        <v>8.617647058823529</v>
      </c>
      <c r="H41" s="14">
        <f t="shared" si="9"/>
        <v>6.985294117647059</v>
      </c>
      <c r="I41" s="14">
        <f t="shared" si="9"/>
        <v>12.044117647058824</v>
      </c>
      <c r="J41" s="14">
        <f t="shared" si="9"/>
        <v>10.941176470588236</v>
      </c>
      <c r="K41" s="14">
        <f t="shared" si="9"/>
        <v>14.632352941176471</v>
      </c>
      <c r="L41" s="14">
        <f t="shared" si="9"/>
        <v>12.5</v>
      </c>
      <c r="M41" s="14">
        <f t="shared" si="9"/>
        <v>25.808823529411764</v>
      </c>
      <c r="N41" s="14">
        <f t="shared" si="9"/>
        <v>98.33823529411765</v>
      </c>
      <c r="O41" s="19"/>
      <c r="P41" s="19"/>
      <c r="Q41" s="14">
        <f>Q40*100/$E$40</f>
        <v>0.4852941176470588</v>
      </c>
      <c r="R41" s="14">
        <f>R40*100/$E$40</f>
        <v>1.1764705882352942</v>
      </c>
    </row>
    <row r="42" ht="22.5" thickTop="1"/>
  </sheetData>
  <mergeCells count="24">
    <mergeCell ref="O2:O3"/>
    <mergeCell ref="A2:A3"/>
    <mergeCell ref="B2:B3"/>
    <mergeCell ref="C2:C3"/>
    <mergeCell ref="D2:D3"/>
    <mergeCell ref="P2:P3"/>
    <mergeCell ref="Q2:R2"/>
    <mergeCell ref="A4:A15"/>
    <mergeCell ref="B14:D14"/>
    <mergeCell ref="O14:O15"/>
    <mergeCell ref="P14:P15"/>
    <mergeCell ref="B15:D15"/>
    <mergeCell ref="E2:E3"/>
    <mergeCell ref="F2:M2"/>
    <mergeCell ref="N2:N3"/>
    <mergeCell ref="A41:D41"/>
    <mergeCell ref="O40:O41"/>
    <mergeCell ref="P40:P41"/>
    <mergeCell ref="O38:O39"/>
    <mergeCell ref="P38:P39"/>
    <mergeCell ref="B39:D39"/>
    <mergeCell ref="A40:D40"/>
    <mergeCell ref="A16:A39"/>
    <mergeCell ref="B38:D38"/>
  </mergeCells>
  <printOptions horizontalCentered="1"/>
  <pageMargins left="0.7480314960629921" right="0.7480314960629921" top="0.7874015748031497" bottom="0.5511811023622047" header="0.3937007874015748" footer="0.3937007874015748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="60" workbookViewId="0" topLeftCell="B1">
      <selection activeCell="C27" sqref="C27"/>
    </sheetView>
  </sheetViews>
  <sheetFormatPr defaultColWidth="9.140625" defaultRowHeight="21.75"/>
  <cols>
    <col min="2" max="2" width="8.140625" style="0" customWidth="1"/>
    <col min="3" max="3" width="29.28125" style="0" customWidth="1"/>
    <col min="4" max="4" width="4.140625" style="1" bestFit="1" customWidth="1"/>
    <col min="5" max="5" width="10.00390625" style="9" customWidth="1"/>
    <col min="6" max="13" width="5.421875" style="1" customWidth="1"/>
    <col min="14" max="14" width="9.140625" style="1" customWidth="1"/>
    <col min="15" max="16" width="7.421875" style="1" customWidth="1"/>
    <col min="17" max="18" width="6.7109375" style="1" customWidth="1"/>
  </cols>
  <sheetData>
    <row r="1" spans="2:19" ht="23.25">
      <c r="B1" s="7"/>
      <c r="C1" s="8" t="s">
        <v>272</v>
      </c>
      <c r="R1" s="6"/>
      <c r="S1" s="6"/>
    </row>
    <row r="2" spans="1:19" ht="21.75">
      <c r="A2" s="28" t="s">
        <v>62</v>
      </c>
      <c r="B2" s="28" t="s">
        <v>0</v>
      </c>
      <c r="C2" s="28" t="s">
        <v>1</v>
      </c>
      <c r="D2" s="28" t="s">
        <v>2</v>
      </c>
      <c r="E2" s="33" t="s">
        <v>41</v>
      </c>
      <c r="F2" s="29" t="s">
        <v>44</v>
      </c>
      <c r="G2" s="30"/>
      <c r="H2" s="30"/>
      <c r="I2" s="30"/>
      <c r="J2" s="30"/>
      <c r="K2" s="30"/>
      <c r="L2" s="30"/>
      <c r="M2" s="31"/>
      <c r="N2" s="28" t="s">
        <v>43</v>
      </c>
      <c r="O2" s="28" t="s">
        <v>3</v>
      </c>
      <c r="P2" s="28" t="s">
        <v>6</v>
      </c>
      <c r="Q2" s="32" t="s">
        <v>42</v>
      </c>
      <c r="R2" s="32"/>
      <c r="S2" s="6"/>
    </row>
    <row r="3" spans="1:19" ht="21.75">
      <c r="A3" s="28"/>
      <c r="B3" s="28"/>
      <c r="C3" s="28"/>
      <c r="D3" s="28"/>
      <c r="E3" s="33"/>
      <c r="F3" s="2">
        <v>0</v>
      </c>
      <c r="G3" s="2">
        <v>1</v>
      </c>
      <c r="H3" s="2">
        <v>1.5</v>
      </c>
      <c r="I3" s="2">
        <v>2</v>
      </c>
      <c r="J3" s="2">
        <v>2.5</v>
      </c>
      <c r="K3" s="2">
        <v>3</v>
      </c>
      <c r="L3" s="2">
        <v>3.5</v>
      </c>
      <c r="M3" s="2">
        <v>4</v>
      </c>
      <c r="N3" s="28"/>
      <c r="O3" s="28"/>
      <c r="P3" s="28"/>
      <c r="Q3" s="2" t="s">
        <v>4</v>
      </c>
      <c r="R3" s="4" t="s">
        <v>5</v>
      </c>
      <c r="S3" s="6"/>
    </row>
    <row r="4" spans="1:19" ht="21.75" customHeight="1">
      <c r="A4" s="24" t="s">
        <v>16</v>
      </c>
      <c r="B4" s="3" t="s">
        <v>158</v>
      </c>
      <c r="C4" s="5" t="s">
        <v>73</v>
      </c>
      <c r="D4" s="2">
        <v>1</v>
      </c>
      <c r="E4" s="10">
        <f>SUM(Q4:R4,F4:M4)</f>
        <v>277</v>
      </c>
      <c r="F4" s="2">
        <v>9</v>
      </c>
      <c r="G4" s="2">
        <v>17</v>
      </c>
      <c r="H4" s="2">
        <v>28</v>
      </c>
      <c r="I4" s="2">
        <v>56</v>
      </c>
      <c r="J4" s="2">
        <v>45</v>
      </c>
      <c r="K4" s="2">
        <v>55</v>
      </c>
      <c r="L4" s="2">
        <v>31</v>
      </c>
      <c r="M4" s="2">
        <v>25</v>
      </c>
      <c r="N4" s="2">
        <f>SUM(F4:M4)</f>
        <v>266</v>
      </c>
      <c r="O4" s="4">
        <f>(1*G4+1.5*H4+2*I4+2.5*J4+3*K4+3.5*L4+4*M4)/N4</f>
        <v>2.469924812030075</v>
      </c>
      <c r="P4" s="4">
        <f>SQRT((F4*0^2+G4*1^2+H4*1.5^2+I4*2^2+J4*2.5^2+K4*3^2+L4*3.5^2+M4*4^2)/N4-O4^2)</f>
        <v>0.9444324358712582</v>
      </c>
      <c r="Q4" s="2">
        <v>2</v>
      </c>
      <c r="R4" s="2">
        <v>9</v>
      </c>
      <c r="S4" s="6"/>
    </row>
    <row r="5" spans="1:19" ht="21.75">
      <c r="A5" s="25"/>
      <c r="B5" s="3" t="s">
        <v>159</v>
      </c>
      <c r="C5" s="5" t="s">
        <v>74</v>
      </c>
      <c r="D5" s="2">
        <v>1</v>
      </c>
      <c r="E5" s="10">
        <f aca="true" t="shared" si="0" ref="E5:E28">SUM(Q5:R5,F5:M5)</f>
        <v>272</v>
      </c>
      <c r="F5" s="2">
        <v>28</v>
      </c>
      <c r="G5" s="2">
        <v>32</v>
      </c>
      <c r="H5" s="2">
        <v>39</v>
      </c>
      <c r="I5" s="2">
        <v>37</v>
      </c>
      <c r="J5" s="2">
        <v>36</v>
      </c>
      <c r="K5" s="2">
        <v>33</v>
      </c>
      <c r="L5" s="2">
        <v>18</v>
      </c>
      <c r="M5" s="2">
        <v>46</v>
      </c>
      <c r="N5" s="2">
        <f aca="true" t="shared" si="1" ref="N5:N28">SUM(F5:M5)</f>
        <v>269</v>
      </c>
      <c r="O5" s="4">
        <f aca="true" t="shared" si="2" ref="O5:O29">(1*G5+1.5*H5+2*I5+2.5*J5+3*K5+3.5*L5+4*M5)/N5</f>
        <v>2.2323420074349443</v>
      </c>
      <c r="P5" s="4">
        <f aca="true" t="shared" si="3" ref="P5:P29">SQRT((F5*0^2+G5*1^2+H5*1.5^2+I5*2^2+J5*2.5^2+K5*3^2+L5*3.5^2+M5*4^2)/N5-O5^2)</f>
        <v>1.2281224896457459</v>
      </c>
      <c r="Q5" s="2">
        <v>0</v>
      </c>
      <c r="R5" s="2">
        <v>3</v>
      </c>
      <c r="S5" s="6"/>
    </row>
    <row r="6" spans="1:19" ht="21.75">
      <c r="A6" s="25"/>
      <c r="B6" s="3" t="s">
        <v>160</v>
      </c>
      <c r="C6" s="5" t="s">
        <v>136</v>
      </c>
      <c r="D6" s="2">
        <v>1.5</v>
      </c>
      <c r="E6" s="10">
        <f t="shared" si="0"/>
        <v>271</v>
      </c>
      <c r="F6" s="2">
        <v>23</v>
      </c>
      <c r="G6" s="2">
        <v>22</v>
      </c>
      <c r="H6" s="2">
        <v>16</v>
      </c>
      <c r="I6" s="2">
        <v>53</v>
      </c>
      <c r="J6" s="2">
        <v>36</v>
      </c>
      <c r="K6" s="2">
        <v>56</v>
      </c>
      <c r="L6" s="2">
        <v>25</v>
      </c>
      <c r="M6" s="2">
        <v>40</v>
      </c>
      <c r="N6" s="2">
        <f t="shared" si="1"/>
        <v>271</v>
      </c>
      <c r="O6" s="4">
        <f t="shared" si="2"/>
        <v>2.42619926199262</v>
      </c>
      <c r="P6" s="4">
        <f t="shared" si="3"/>
        <v>1.136486437028296</v>
      </c>
      <c r="Q6" s="2">
        <v>0</v>
      </c>
      <c r="R6" s="2">
        <v>0</v>
      </c>
      <c r="S6" s="6"/>
    </row>
    <row r="7" spans="1:19" ht="21.75">
      <c r="A7" s="25"/>
      <c r="B7" s="3" t="s">
        <v>161</v>
      </c>
      <c r="C7" s="5" t="s">
        <v>170</v>
      </c>
      <c r="D7" s="2">
        <v>1.5</v>
      </c>
      <c r="E7" s="10">
        <f t="shared" si="0"/>
        <v>271</v>
      </c>
      <c r="F7" s="2">
        <v>5</v>
      </c>
      <c r="G7" s="2">
        <v>24</v>
      </c>
      <c r="H7" s="2">
        <v>19</v>
      </c>
      <c r="I7" s="2">
        <v>37</v>
      </c>
      <c r="J7" s="2">
        <v>27</v>
      </c>
      <c r="K7" s="2">
        <v>44</v>
      </c>
      <c r="L7" s="2">
        <v>49</v>
      </c>
      <c r="M7" s="2">
        <v>66</v>
      </c>
      <c r="N7" s="2">
        <f t="shared" si="1"/>
        <v>271</v>
      </c>
      <c r="O7" s="4">
        <f t="shared" si="2"/>
        <v>2.809963099630996</v>
      </c>
      <c r="P7" s="4">
        <f t="shared" si="3"/>
        <v>1.0450429459050792</v>
      </c>
      <c r="Q7" s="2">
        <v>0</v>
      </c>
      <c r="R7" s="2">
        <v>0</v>
      </c>
      <c r="S7" s="6"/>
    </row>
    <row r="8" spans="1:19" ht="21.75">
      <c r="A8" s="25"/>
      <c r="B8" s="3" t="s">
        <v>162</v>
      </c>
      <c r="C8" s="5" t="s">
        <v>76</v>
      </c>
      <c r="D8" s="2">
        <v>1</v>
      </c>
      <c r="E8" s="10">
        <f t="shared" si="0"/>
        <v>272</v>
      </c>
      <c r="F8" s="2">
        <v>2</v>
      </c>
      <c r="G8" s="2">
        <v>9</v>
      </c>
      <c r="H8" s="2">
        <v>9</v>
      </c>
      <c r="I8" s="2">
        <v>45</v>
      </c>
      <c r="J8" s="2">
        <v>21</v>
      </c>
      <c r="K8" s="2">
        <v>91</v>
      </c>
      <c r="L8" s="2">
        <v>61</v>
      </c>
      <c r="M8" s="2">
        <v>21</v>
      </c>
      <c r="N8" s="2">
        <f t="shared" si="1"/>
        <v>259</v>
      </c>
      <c r="O8" s="4">
        <f t="shared" si="2"/>
        <v>2.83976833976834</v>
      </c>
      <c r="P8" s="4">
        <f t="shared" si="3"/>
        <v>0.7713508836552759</v>
      </c>
      <c r="Q8" s="2">
        <v>0</v>
      </c>
      <c r="R8" s="2">
        <v>13</v>
      </c>
      <c r="S8" s="6"/>
    </row>
    <row r="9" spans="1:19" ht="21.75">
      <c r="A9" s="25"/>
      <c r="B9" s="3" t="s">
        <v>163</v>
      </c>
      <c r="C9" s="5" t="s">
        <v>77</v>
      </c>
      <c r="D9" s="2">
        <v>1</v>
      </c>
      <c r="E9" s="10">
        <f t="shared" si="0"/>
        <v>273</v>
      </c>
      <c r="F9" s="2">
        <v>7</v>
      </c>
      <c r="G9" s="2">
        <v>23</v>
      </c>
      <c r="H9" s="2">
        <v>26</v>
      </c>
      <c r="I9" s="2">
        <v>38</v>
      </c>
      <c r="J9" s="2">
        <v>38</v>
      </c>
      <c r="K9" s="2">
        <v>49</v>
      </c>
      <c r="L9" s="2">
        <v>59</v>
      </c>
      <c r="M9" s="2">
        <v>27</v>
      </c>
      <c r="N9" s="2">
        <f t="shared" si="1"/>
        <v>267</v>
      </c>
      <c r="O9" s="4">
        <f t="shared" si="2"/>
        <v>2.601123595505618</v>
      </c>
      <c r="P9" s="4">
        <f t="shared" si="3"/>
        <v>0.9873159296921</v>
      </c>
      <c r="Q9" s="2">
        <v>0</v>
      </c>
      <c r="R9" s="2">
        <v>6</v>
      </c>
      <c r="S9" s="6"/>
    </row>
    <row r="10" spans="1:19" ht="21.75">
      <c r="A10" s="25"/>
      <c r="B10" s="3" t="s">
        <v>164</v>
      </c>
      <c r="C10" s="5" t="s">
        <v>78</v>
      </c>
      <c r="D10" s="2">
        <v>0.5</v>
      </c>
      <c r="E10" s="10">
        <f t="shared" si="0"/>
        <v>271</v>
      </c>
      <c r="F10" s="2">
        <v>9</v>
      </c>
      <c r="G10" s="2">
        <v>17</v>
      </c>
      <c r="H10" s="2">
        <v>22</v>
      </c>
      <c r="I10" s="2">
        <v>46</v>
      </c>
      <c r="J10" s="2">
        <v>47</v>
      </c>
      <c r="K10" s="2">
        <v>98</v>
      </c>
      <c r="L10" s="2">
        <v>29</v>
      </c>
      <c r="M10" s="2">
        <v>3</v>
      </c>
      <c r="N10" s="2">
        <f t="shared" si="1"/>
        <v>271</v>
      </c>
      <c r="O10" s="4">
        <f t="shared" si="2"/>
        <v>2.4612546125461257</v>
      </c>
      <c r="P10" s="4">
        <f t="shared" si="3"/>
        <v>0.8325552482841684</v>
      </c>
      <c r="Q10" s="2">
        <v>0</v>
      </c>
      <c r="R10" s="2">
        <v>0</v>
      </c>
      <c r="S10" s="6"/>
    </row>
    <row r="11" spans="1:19" ht="21.75">
      <c r="A11" s="25"/>
      <c r="B11" s="3" t="s">
        <v>165</v>
      </c>
      <c r="C11" s="5" t="s">
        <v>79</v>
      </c>
      <c r="D11" s="2">
        <v>0.5</v>
      </c>
      <c r="E11" s="10">
        <f t="shared" si="0"/>
        <v>274</v>
      </c>
      <c r="F11" s="2">
        <v>1</v>
      </c>
      <c r="G11" s="2">
        <v>3</v>
      </c>
      <c r="H11" s="2">
        <v>0</v>
      </c>
      <c r="I11" s="2">
        <v>9</v>
      </c>
      <c r="J11" s="2">
        <v>14</v>
      </c>
      <c r="K11" s="2">
        <v>53</v>
      </c>
      <c r="L11" s="2">
        <v>77</v>
      </c>
      <c r="M11" s="2">
        <v>117</v>
      </c>
      <c r="N11" s="2">
        <f t="shared" si="1"/>
        <v>274</v>
      </c>
      <c r="O11" s="4">
        <f t="shared" si="2"/>
        <v>3.4762773722627736</v>
      </c>
      <c r="P11" s="4">
        <f t="shared" si="3"/>
        <v>0.6266461618136052</v>
      </c>
      <c r="Q11" s="2">
        <v>0</v>
      </c>
      <c r="R11" s="2">
        <v>0</v>
      </c>
      <c r="S11" s="6"/>
    </row>
    <row r="12" spans="1:19" ht="21.75">
      <c r="A12" s="25"/>
      <c r="B12" s="3" t="s">
        <v>166</v>
      </c>
      <c r="C12" s="5" t="s">
        <v>80</v>
      </c>
      <c r="D12" s="2">
        <v>0.5</v>
      </c>
      <c r="E12" s="10">
        <f t="shared" si="0"/>
        <v>291</v>
      </c>
      <c r="F12" s="2">
        <v>3</v>
      </c>
      <c r="G12" s="2">
        <v>13</v>
      </c>
      <c r="H12" s="2">
        <v>9</v>
      </c>
      <c r="I12" s="2">
        <v>24</v>
      </c>
      <c r="J12" s="2">
        <v>16</v>
      </c>
      <c r="K12" s="2">
        <v>35</v>
      </c>
      <c r="L12" s="2">
        <v>31</v>
      </c>
      <c r="M12" s="2">
        <v>160</v>
      </c>
      <c r="N12" s="2">
        <f t="shared" si="1"/>
        <v>291</v>
      </c>
      <c r="O12" s="4">
        <f t="shared" si="2"/>
        <v>3.3264604810996565</v>
      </c>
      <c r="P12" s="4">
        <f t="shared" si="3"/>
        <v>0.9524543342058628</v>
      </c>
      <c r="Q12" s="2">
        <v>0</v>
      </c>
      <c r="R12" s="2">
        <v>0</v>
      </c>
      <c r="S12" s="6"/>
    </row>
    <row r="13" spans="1:19" ht="21.75">
      <c r="A13" s="25"/>
      <c r="B13" s="3" t="s">
        <v>167</v>
      </c>
      <c r="C13" s="3" t="s">
        <v>81</v>
      </c>
      <c r="D13" s="2">
        <v>1</v>
      </c>
      <c r="E13" s="10">
        <f t="shared" si="0"/>
        <v>268</v>
      </c>
      <c r="F13" s="2">
        <v>30</v>
      </c>
      <c r="G13" s="2">
        <v>20</v>
      </c>
      <c r="H13" s="2">
        <v>7</v>
      </c>
      <c r="I13" s="2">
        <v>8</v>
      </c>
      <c r="J13" s="2">
        <v>16</v>
      </c>
      <c r="K13" s="2">
        <v>27</v>
      </c>
      <c r="L13" s="2">
        <v>20</v>
      </c>
      <c r="M13" s="2">
        <v>140</v>
      </c>
      <c r="N13" s="2">
        <f>SUM(F13:M13)</f>
        <v>268</v>
      </c>
      <c r="O13" s="4">
        <f>(1*G13+1.5*H13+2*I13+2.5*J13+3*K13+3.5*L13+4*M13)/N13</f>
        <v>2.9757462686567164</v>
      </c>
      <c r="P13" s="4">
        <f>SQRT((F13*0^2+G13*1^2+H13*1.5^2+I13*2^2+J13*2.5^2+K13*3^2+L13*3.5^2+M13*4^2)/N13-O13^2)</f>
        <v>1.3964137846671612</v>
      </c>
      <c r="Q13" s="2">
        <v>0</v>
      </c>
      <c r="R13" s="2">
        <v>0</v>
      </c>
      <c r="S13" s="6"/>
    </row>
    <row r="14" spans="1:19" ht="21.75">
      <c r="A14" s="25"/>
      <c r="B14" s="3" t="s">
        <v>168</v>
      </c>
      <c r="C14" s="3" t="s">
        <v>82</v>
      </c>
      <c r="D14" s="2">
        <v>2</v>
      </c>
      <c r="E14" s="10">
        <f t="shared" si="0"/>
        <v>278</v>
      </c>
      <c r="F14" s="2">
        <v>21</v>
      </c>
      <c r="G14" s="2">
        <v>39</v>
      </c>
      <c r="H14" s="2">
        <v>21</v>
      </c>
      <c r="I14" s="2">
        <v>37</v>
      </c>
      <c r="J14" s="2">
        <v>26</v>
      </c>
      <c r="K14" s="2">
        <v>45</v>
      </c>
      <c r="L14" s="2">
        <v>29</v>
      </c>
      <c r="M14" s="2">
        <v>45</v>
      </c>
      <c r="N14" s="2">
        <f>SUM(F14:M14)</f>
        <v>263</v>
      </c>
      <c r="O14" s="4">
        <f>(1*G14+1.5*H14+2*I14+2.5*J14+3*K14+3.5*L14+4*M14)/N14</f>
        <v>2.3802281368821294</v>
      </c>
      <c r="P14" s="4">
        <f>SQRT((F14*0^2+G14*1^2+H14*1.5^2+I14*2^2+J14*2.5^2+K14*3^2+L14*3.5^2+M14*4^2)/N14-O14^2)</f>
        <v>1.2130111894258</v>
      </c>
      <c r="Q14" s="2">
        <v>0</v>
      </c>
      <c r="R14" s="2">
        <v>15</v>
      </c>
      <c r="S14" s="6"/>
    </row>
    <row r="15" spans="1:19" ht="21.75">
      <c r="A15" s="25"/>
      <c r="B15" s="23" t="s">
        <v>58</v>
      </c>
      <c r="C15" s="23"/>
      <c r="D15" s="23"/>
      <c r="E15" s="11">
        <f>SUM(E4:E14)</f>
        <v>3018</v>
      </c>
      <c r="F15" s="11">
        <f aca="true" t="shared" si="4" ref="F15:N15">SUM(F4:F14)</f>
        <v>138</v>
      </c>
      <c r="G15" s="11">
        <f t="shared" si="4"/>
        <v>219</v>
      </c>
      <c r="H15" s="11">
        <f t="shared" si="4"/>
        <v>196</v>
      </c>
      <c r="I15" s="11">
        <f t="shared" si="4"/>
        <v>390</v>
      </c>
      <c r="J15" s="11">
        <f t="shared" si="4"/>
        <v>322</v>
      </c>
      <c r="K15" s="11">
        <f t="shared" si="4"/>
        <v>586</v>
      </c>
      <c r="L15" s="11">
        <f t="shared" si="4"/>
        <v>429</v>
      </c>
      <c r="M15" s="11">
        <f t="shared" si="4"/>
        <v>690</v>
      </c>
      <c r="N15" s="11">
        <f t="shared" si="4"/>
        <v>2970</v>
      </c>
      <c r="O15" s="18">
        <f t="shared" si="2"/>
        <v>2.733164983164983</v>
      </c>
      <c r="P15" s="18">
        <f t="shared" si="3"/>
        <v>1.1032982766499135</v>
      </c>
      <c r="Q15" s="11">
        <f>SUM(Q4:Q14)</f>
        <v>2</v>
      </c>
      <c r="R15" s="11">
        <f>SUM(R4:R14)</f>
        <v>46</v>
      </c>
      <c r="S15" s="6"/>
    </row>
    <row r="16" spans="1:19" ht="21.75">
      <c r="A16" s="26"/>
      <c r="B16" s="23" t="s">
        <v>59</v>
      </c>
      <c r="C16" s="23"/>
      <c r="D16" s="23"/>
      <c r="E16" s="12">
        <f aca="true" t="shared" si="5" ref="E16:N16">E15*100/$E$15</f>
        <v>100</v>
      </c>
      <c r="F16" s="12">
        <f t="shared" si="5"/>
        <v>4.572564612326044</v>
      </c>
      <c r="G16" s="12">
        <f t="shared" si="5"/>
        <v>7.256461232604374</v>
      </c>
      <c r="H16" s="12">
        <f t="shared" si="5"/>
        <v>6.4943671305500335</v>
      </c>
      <c r="I16" s="12">
        <f t="shared" si="5"/>
        <v>12.922465208747514</v>
      </c>
      <c r="J16" s="12">
        <f t="shared" si="5"/>
        <v>10.669317428760769</v>
      </c>
      <c r="K16" s="12">
        <f t="shared" si="5"/>
        <v>19.41683233929755</v>
      </c>
      <c r="L16" s="12">
        <f t="shared" si="5"/>
        <v>14.214711729622266</v>
      </c>
      <c r="M16" s="12">
        <f t="shared" si="5"/>
        <v>22.86282306163022</v>
      </c>
      <c r="N16" s="12">
        <f t="shared" si="5"/>
        <v>98.40954274353876</v>
      </c>
      <c r="O16" s="22"/>
      <c r="P16" s="22"/>
      <c r="Q16" s="12">
        <f>Q15*100/$E$15</f>
        <v>0.06626905235255136</v>
      </c>
      <c r="R16" s="12">
        <f>R15*100/$E$15</f>
        <v>1.5241882041086812</v>
      </c>
      <c r="S16" s="6"/>
    </row>
    <row r="17" spans="1:19" ht="21.75" customHeight="1">
      <c r="A17" s="24" t="s">
        <v>57</v>
      </c>
      <c r="B17" s="3" t="s">
        <v>171</v>
      </c>
      <c r="C17" s="5" t="s">
        <v>182</v>
      </c>
      <c r="D17" s="2">
        <v>1</v>
      </c>
      <c r="E17" s="10">
        <f t="shared" si="0"/>
        <v>75</v>
      </c>
      <c r="F17" s="2">
        <v>0</v>
      </c>
      <c r="G17" s="2">
        <v>6</v>
      </c>
      <c r="H17" s="2">
        <v>0</v>
      </c>
      <c r="I17" s="2">
        <v>10</v>
      </c>
      <c r="J17" s="2">
        <v>13</v>
      </c>
      <c r="K17" s="2">
        <v>19</v>
      </c>
      <c r="L17" s="2">
        <v>7</v>
      </c>
      <c r="M17" s="2">
        <v>20</v>
      </c>
      <c r="N17" s="2">
        <f t="shared" si="1"/>
        <v>75</v>
      </c>
      <c r="O17" s="4">
        <f t="shared" si="2"/>
        <v>2.933333333333333</v>
      </c>
      <c r="P17" s="4">
        <f t="shared" si="3"/>
        <v>0.8844332774281075</v>
      </c>
      <c r="Q17" s="2">
        <v>0</v>
      </c>
      <c r="R17" s="2">
        <v>0</v>
      </c>
      <c r="S17" s="6"/>
    </row>
    <row r="18" spans="1:19" ht="21.75">
      <c r="A18" s="25"/>
      <c r="B18" s="3" t="s">
        <v>172</v>
      </c>
      <c r="C18" s="3" t="s">
        <v>97</v>
      </c>
      <c r="D18" s="2">
        <v>2</v>
      </c>
      <c r="E18" s="10">
        <f t="shared" si="0"/>
        <v>129</v>
      </c>
      <c r="F18" s="2">
        <v>2</v>
      </c>
      <c r="G18" s="2">
        <v>16</v>
      </c>
      <c r="H18" s="2">
        <v>18</v>
      </c>
      <c r="I18" s="2">
        <v>26</v>
      </c>
      <c r="J18" s="2">
        <v>23</v>
      </c>
      <c r="K18" s="2">
        <v>14</v>
      </c>
      <c r="L18" s="2">
        <v>6</v>
      </c>
      <c r="M18" s="2">
        <v>24</v>
      </c>
      <c r="N18" s="2">
        <f t="shared" si="1"/>
        <v>129</v>
      </c>
      <c r="O18" s="4">
        <f t="shared" si="2"/>
        <v>2.4147286821705425</v>
      </c>
      <c r="P18" s="4">
        <f t="shared" si="3"/>
        <v>1.0251186942200154</v>
      </c>
      <c r="Q18" s="2">
        <v>0</v>
      </c>
      <c r="R18" s="2">
        <v>0</v>
      </c>
      <c r="S18" s="6"/>
    </row>
    <row r="19" spans="1:19" ht="21.75">
      <c r="A19" s="25"/>
      <c r="B19" s="3" t="s">
        <v>173</v>
      </c>
      <c r="C19" s="3" t="s">
        <v>183</v>
      </c>
      <c r="D19" s="2">
        <v>1.5</v>
      </c>
      <c r="E19" s="10">
        <f t="shared" si="0"/>
        <v>37</v>
      </c>
      <c r="F19" s="2">
        <v>6</v>
      </c>
      <c r="G19" s="2">
        <v>4</v>
      </c>
      <c r="H19" s="2">
        <v>9</v>
      </c>
      <c r="I19" s="2">
        <v>6</v>
      </c>
      <c r="J19" s="2">
        <v>2</v>
      </c>
      <c r="K19" s="2">
        <v>7</v>
      </c>
      <c r="L19" s="2">
        <v>2</v>
      </c>
      <c r="M19" s="2">
        <v>1</v>
      </c>
      <c r="N19" s="2">
        <f t="shared" si="1"/>
        <v>37</v>
      </c>
      <c r="O19" s="4">
        <f t="shared" si="2"/>
        <v>1.7972972972972974</v>
      </c>
      <c r="P19" s="4">
        <f t="shared" si="3"/>
        <v>1.099505167935567</v>
      </c>
      <c r="Q19" s="2">
        <v>0</v>
      </c>
      <c r="R19" s="2">
        <v>0</v>
      </c>
      <c r="S19" s="6"/>
    </row>
    <row r="20" spans="1:19" ht="21.75">
      <c r="A20" s="25"/>
      <c r="B20" s="3" t="s">
        <v>174</v>
      </c>
      <c r="C20" s="3" t="s">
        <v>184</v>
      </c>
      <c r="D20" s="2">
        <v>1.5</v>
      </c>
      <c r="E20" s="10">
        <f t="shared" si="0"/>
        <v>129</v>
      </c>
      <c r="F20" s="2">
        <v>7</v>
      </c>
      <c r="G20" s="2">
        <v>18</v>
      </c>
      <c r="H20" s="2">
        <v>10</v>
      </c>
      <c r="I20" s="2">
        <v>29</v>
      </c>
      <c r="J20" s="2">
        <v>22</v>
      </c>
      <c r="K20" s="2">
        <v>17</v>
      </c>
      <c r="L20" s="2">
        <v>10</v>
      </c>
      <c r="M20" s="2">
        <v>16</v>
      </c>
      <c r="N20" s="2">
        <f t="shared" si="1"/>
        <v>129</v>
      </c>
      <c r="O20" s="4">
        <f t="shared" si="2"/>
        <v>2.294573643410853</v>
      </c>
      <c r="P20" s="4">
        <f t="shared" si="3"/>
        <v>1.0649678873871242</v>
      </c>
      <c r="Q20" s="2">
        <v>0</v>
      </c>
      <c r="R20" s="2">
        <v>0</v>
      </c>
      <c r="S20" s="6"/>
    </row>
    <row r="21" spans="1:19" ht="21.75">
      <c r="A21" s="25"/>
      <c r="B21" s="3" t="s">
        <v>175</v>
      </c>
      <c r="C21" s="3" t="s">
        <v>185</v>
      </c>
      <c r="D21" s="2">
        <v>1</v>
      </c>
      <c r="E21" s="10">
        <f t="shared" si="0"/>
        <v>75</v>
      </c>
      <c r="F21" s="2">
        <v>11</v>
      </c>
      <c r="G21" s="2">
        <v>17</v>
      </c>
      <c r="H21" s="2">
        <v>11</v>
      </c>
      <c r="I21" s="2">
        <v>12</v>
      </c>
      <c r="J21" s="2">
        <v>15</v>
      </c>
      <c r="K21" s="2">
        <v>8</v>
      </c>
      <c r="L21" s="2">
        <v>1</v>
      </c>
      <c r="M21" s="2">
        <v>0</v>
      </c>
      <c r="N21" s="2">
        <f t="shared" si="1"/>
        <v>75</v>
      </c>
      <c r="O21" s="4">
        <f t="shared" si="2"/>
        <v>1.6333333333333333</v>
      </c>
      <c r="P21" s="4">
        <f t="shared" si="3"/>
        <v>0.9498537899183337</v>
      </c>
      <c r="Q21" s="2">
        <v>0</v>
      </c>
      <c r="R21" s="2">
        <v>0</v>
      </c>
      <c r="S21" s="6"/>
    </row>
    <row r="22" spans="1:19" ht="21.75">
      <c r="A22" s="25"/>
      <c r="B22" s="3" t="s">
        <v>176</v>
      </c>
      <c r="C22" s="3" t="s">
        <v>187</v>
      </c>
      <c r="D22" s="2">
        <v>1</v>
      </c>
      <c r="E22" s="10">
        <f t="shared" si="0"/>
        <v>15</v>
      </c>
      <c r="F22" s="2">
        <v>2</v>
      </c>
      <c r="G22" s="2">
        <v>0</v>
      </c>
      <c r="H22" s="2">
        <v>0</v>
      </c>
      <c r="I22" s="2">
        <v>0</v>
      </c>
      <c r="J22" s="2">
        <v>0</v>
      </c>
      <c r="K22" s="2">
        <v>2</v>
      </c>
      <c r="L22" s="2">
        <v>5</v>
      </c>
      <c r="M22" s="2">
        <v>6</v>
      </c>
      <c r="N22" s="2">
        <f t="shared" si="1"/>
        <v>15</v>
      </c>
      <c r="O22" s="4">
        <f t="shared" si="2"/>
        <v>3.1666666666666665</v>
      </c>
      <c r="P22" s="4">
        <f t="shared" si="3"/>
        <v>1.2866839377079193</v>
      </c>
      <c r="Q22" s="2">
        <v>0</v>
      </c>
      <c r="R22" s="2">
        <v>0</v>
      </c>
      <c r="S22" s="6"/>
    </row>
    <row r="23" spans="1:19" ht="21.75">
      <c r="A23" s="25"/>
      <c r="B23" s="3" t="s">
        <v>177</v>
      </c>
      <c r="C23" s="3" t="s">
        <v>186</v>
      </c>
      <c r="D23" s="2">
        <v>1</v>
      </c>
      <c r="E23" s="10">
        <f t="shared" si="0"/>
        <v>14</v>
      </c>
      <c r="F23" s="2">
        <v>2</v>
      </c>
      <c r="G23" s="2">
        <v>0</v>
      </c>
      <c r="H23" s="2">
        <v>0</v>
      </c>
      <c r="I23" s="2">
        <v>0</v>
      </c>
      <c r="J23" s="2">
        <v>0</v>
      </c>
      <c r="K23" s="2">
        <v>1</v>
      </c>
      <c r="L23" s="2">
        <v>7</v>
      </c>
      <c r="M23" s="2">
        <v>4</v>
      </c>
      <c r="N23" s="2">
        <f t="shared" si="1"/>
        <v>14</v>
      </c>
      <c r="O23" s="4">
        <f t="shared" si="2"/>
        <v>3.107142857142857</v>
      </c>
      <c r="P23" s="4">
        <f t="shared" si="3"/>
        <v>1.2980558460990173</v>
      </c>
      <c r="Q23" s="2">
        <v>0</v>
      </c>
      <c r="R23" s="2">
        <v>0</v>
      </c>
      <c r="S23" s="6"/>
    </row>
    <row r="24" spans="1:19" ht="21.75">
      <c r="A24" s="25"/>
      <c r="B24" s="3" t="s">
        <v>303</v>
      </c>
      <c r="C24" s="3" t="s">
        <v>48</v>
      </c>
      <c r="D24" s="2">
        <v>2</v>
      </c>
      <c r="E24" s="10">
        <f t="shared" si="0"/>
        <v>6</v>
      </c>
      <c r="F24" s="2">
        <v>1</v>
      </c>
      <c r="G24" s="2">
        <v>0</v>
      </c>
      <c r="H24" s="2">
        <v>0</v>
      </c>
      <c r="I24" s="2">
        <v>3</v>
      </c>
      <c r="J24" s="2">
        <v>0</v>
      </c>
      <c r="K24" s="2">
        <v>0</v>
      </c>
      <c r="L24" s="2">
        <v>2</v>
      </c>
      <c r="M24" s="2">
        <v>0</v>
      </c>
      <c r="N24" s="2">
        <f t="shared" si="1"/>
        <v>6</v>
      </c>
      <c r="O24" s="4">
        <f t="shared" si="2"/>
        <v>2.1666666666666665</v>
      </c>
      <c r="P24" s="4">
        <f t="shared" si="3"/>
        <v>1.1785113019775795</v>
      </c>
      <c r="Q24" s="2">
        <v>0</v>
      </c>
      <c r="R24" s="2">
        <v>0</v>
      </c>
      <c r="S24" s="6"/>
    </row>
    <row r="25" spans="1:19" ht="21.75">
      <c r="A25" s="25"/>
      <c r="B25" s="3" t="s">
        <v>178</v>
      </c>
      <c r="C25" s="3" t="s">
        <v>188</v>
      </c>
      <c r="D25" s="2">
        <v>2</v>
      </c>
      <c r="E25" s="10">
        <f t="shared" si="0"/>
        <v>11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2</v>
      </c>
      <c r="L25" s="2">
        <v>0</v>
      </c>
      <c r="M25" s="2">
        <v>8</v>
      </c>
      <c r="N25" s="2">
        <f t="shared" si="1"/>
        <v>10</v>
      </c>
      <c r="O25" s="4">
        <f t="shared" si="2"/>
        <v>3.8</v>
      </c>
      <c r="P25" s="4">
        <f t="shared" si="3"/>
        <v>0.4000000000000002</v>
      </c>
      <c r="Q25" s="2">
        <v>1</v>
      </c>
      <c r="R25" s="2">
        <v>0</v>
      </c>
      <c r="S25" s="6"/>
    </row>
    <row r="26" spans="1:19" ht="21.75">
      <c r="A26" s="25"/>
      <c r="B26" s="3" t="s">
        <v>179</v>
      </c>
      <c r="C26" s="3" t="s">
        <v>189</v>
      </c>
      <c r="D26" s="2">
        <v>2</v>
      </c>
      <c r="E26" s="10">
        <f t="shared" si="0"/>
        <v>271</v>
      </c>
      <c r="F26" s="2">
        <v>1</v>
      </c>
      <c r="G26" s="2">
        <v>3</v>
      </c>
      <c r="H26" s="2">
        <v>1</v>
      </c>
      <c r="I26" s="2">
        <v>3</v>
      </c>
      <c r="J26" s="2">
        <v>8</v>
      </c>
      <c r="K26" s="2">
        <v>31</v>
      </c>
      <c r="L26" s="2">
        <v>25</v>
      </c>
      <c r="M26" s="2">
        <v>199</v>
      </c>
      <c r="N26" s="2">
        <f t="shared" si="1"/>
        <v>271</v>
      </c>
      <c r="O26" s="4">
        <f t="shared" si="2"/>
        <v>3.715867158671587</v>
      </c>
      <c r="P26" s="4">
        <f t="shared" si="3"/>
        <v>0.5908957838499364</v>
      </c>
      <c r="Q26" s="2">
        <v>0</v>
      </c>
      <c r="R26" s="2">
        <v>0</v>
      </c>
      <c r="S26" s="6"/>
    </row>
    <row r="27" spans="1:19" ht="21.75">
      <c r="A27" s="25"/>
      <c r="B27" s="3" t="s">
        <v>180</v>
      </c>
      <c r="C27" s="3" t="s">
        <v>106</v>
      </c>
      <c r="D27" s="2">
        <v>2</v>
      </c>
      <c r="E27" s="10">
        <f t="shared" si="0"/>
        <v>37</v>
      </c>
      <c r="F27" s="2">
        <v>0</v>
      </c>
      <c r="G27" s="2">
        <v>8</v>
      </c>
      <c r="H27" s="2">
        <v>20</v>
      </c>
      <c r="I27" s="2">
        <v>8</v>
      </c>
      <c r="J27" s="2">
        <v>0</v>
      </c>
      <c r="K27" s="2">
        <v>1</v>
      </c>
      <c r="L27" s="2">
        <v>0</v>
      </c>
      <c r="M27" s="2">
        <v>0</v>
      </c>
      <c r="N27" s="2">
        <f t="shared" si="1"/>
        <v>37</v>
      </c>
      <c r="O27" s="4">
        <f t="shared" si="2"/>
        <v>1.5405405405405406</v>
      </c>
      <c r="P27" s="4">
        <f t="shared" si="3"/>
        <v>0.4089931337951768</v>
      </c>
      <c r="Q27" s="2">
        <v>0</v>
      </c>
      <c r="R27" s="2">
        <v>0</v>
      </c>
      <c r="S27" s="6"/>
    </row>
    <row r="28" spans="1:19" ht="21.75">
      <c r="A28" s="25"/>
      <c r="B28" s="3" t="s">
        <v>181</v>
      </c>
      <c r="C28" s="3" t="s">
        <v>108</v>
      </c>
      <c r="D28" s="2">
        <v>1</v>
      </c>
      <c r="E28" s="10">
        <f t="shared" si="0"/>
        <v>81</v>
      </c>
      <c r="F28" s="2">
        <v>4</v>
      </c>
      <c r="G28" s="2">
        <v>9</v>
      </c>
      <c r="H28" s="2">
        <v>8</v>
      </c>
      <c r="I28" s="2">
        <v>9</v>
      </c>
      <c r="J28" s="2">
        <v>12</v>
      </c>
      <c r="K28" s="2">
        <v>6</v>
      </c>
      <c r="L28" s="2">
        <v>12</v>
      </c>
      <c r="M28" s="2">
        <v>12</v>
      </c>
      <c r="N28" s="2">
        <f t="shared" si="1"/>
        <v>72</v>
      </c>
      <c r="O28" s="4">
        <f t="shared" si="2"/>
        <v>2.4583333333333335</v>
      </c>
      <c r="P28" s="4">
        <f t="shared" si="3"/>
        <v>1.153948535343852</v>
      </c>
      <c r="Q28" s="2">
        <v>0</v>
      </c>
      <c r="R28" s="2">
        <v>9</v>
      </c>
      <c r="S28" s="6"/>
    </row>
    <row r="29" spans="1:18" ht="21.75">
      <c r="A29" s="25"/>
      <c r="B29" s="23" t="s">
        <v>60</v>
      </c>
      <c r="C29" s="23"/>
      <c r="D29" s="23"/>
      <c r="E29" s="11">
        <f aca="true" t="shared" si="6" ref="E29:N29">SUM(E17:E28)</f>
        <v>880</v>
      </c>
      <c r="F29" s="11">
        <f t="shared" si="6"/>
        <v>36</v>
      </c>
      <c r="G29" s="11">
        <f t="shared" si="6"/>
        <v>81</v>
      </c>
      <c r="H29" s="11">
        <f t="shared" si="6"/>
        <v>77</v>
      </c>
      <c r="I29" s="11">
        <f t="shared" si="6"/>
        <v>106</v>
      </c>
      <c r="J29" s="11">
        <f t="shared" si="6"/>
        <v>95</v>
      </c>
      <c r="K29" s="11">
        <f t="shared" si="6"/>
        <v>108</v>
      </c>
      <c r="L29" s="11">
        <f t="shared" si="6"/>
        <v>77</v>
      </c>
      <c r="M29" s="11">
        <f t="shared" si="6"/>
        <v>290</v>
      </c>
      <c r="N29" s="11">
        <f t="shared" si="6"/>
        <v>870</v>
      </c>
      <c r="O29" s="18">
        <f t="shared" si="2"/>
        <v>2.7580459770114945</v>
      </c>
      <c r="P29" s="18">
        <f t="shared" si="3"/>
        <v>1.1789917171678863</v>
      </c>
      <c r="Q29" s="11">
        <f>SUM(Q17:Q28)</f>
        <v>1</v>
      </c>
      <c r="R29" s="11">
        <f>SUM(R17:R28)</f>
        <v>9</v>
      </c>
    </row>
    <row r="30" spans="1:18" ht="22.5" thickBot="1">
      <c r="A30" s="27"/>
      <c r="B30" s="20" t="s">
        <v>61</v>
      </c>
      <c r="C30" s="20"/>
      <c r="D30" s="20"/>
      <c r="E30" s="14">
        <f>E29*100/$E$29</f>
        <v>100</v>
      </c>
      <c r="F30" s="14">
        <f aca="true" t="shared" si="7" ref="F30:R30">F29*100/$E$29</f>
        <v>4.090909090909091</v>
      </c>
      <c r="G30" s="14">
        <f t="shared" si="7"/>
        <v>9.204545454545455</v>
      </c>
      <c r="H30" s="14">
        <f t="shared" si="7"/>
        <v>8.75</v>
      </c>
      <c r="I30" s="14">
        <f t="shared" si="7"/>
        <v>12.045454545454545</v>
      </c>
      <c r="J30" s="14">
        <f t="shared" si="7"/>
        <v>10.795454545454545</v>
      </c>
      <c r="K30" s="14">
        <f t="shared" si="7"/>
        <v>12.272727272727273</v>
      </c>
      <c r="L30" s="14">
        <f t="shared" si="7"/>
        <v>8.75</v>
      </c>
      <c r="M30" s="14">
        <f t="shared" si="7"/>
        <v>32.95454545454545</v>
      </c>
      <c r="N30" s="14">
        <f t="shared" si="7"/>
        <v>98.86363636363636</v>
      </c>
      <c r="O30" s="19"/>
      <c r="P30" s="19"/>
      <c r="Q30" s="14">
        <f t="shared" si="7"/>
        <v>0.11363636363636363</v>
      </c>
      <c r="R30" s="14">
        <f t="shared" si="7"/>
        <v>1.0227272727272727</v>
      </c>
    </row>
    <row r="31" spans="1:18" ht="22.5" thickTop="1">
      <c r="A31" s="21" t="s">
        <v>58</v>
      </c>
      <c r="B31" s="21"/>
      <c r="C31" s="21"/>
      <c r="D31" s="21"/>
      <c r="E31" s="13">
        <f aca="true" t="shared" si="8" ref="E31:N31">SUM(E15,E29)</f>
        <v>3898</v>
      </c>
      <c r="F31" s="13">
        <f t="shared" si="8"/>
        <v>174</v>
      </c>
      <c r="G31" s="13">
        <f t="shared" si="8"/>
        <v>300</v>
      </c>
      <c r="H31" s="13">
        <f t="shared" si="8"/>
        <v>273</v>
      </c>
      <c r="I31" s="13">
        <f t="shared" si="8"/>
        <v>496</v>
      </c>
      <c r="J31" s="13">
        <f t="shared" si="8"/>
        <v>417</v>
      </c>
      <c r="K31" s="13">
        <f t="shared" si="8"/>
        <v>694</v>
      </c>
      <c r="L31" s="13">
        <f t="shared" si="8"/>
        <v>506</v>
      </c>
      <c r="M31" s="13">
        <f t="shared" si="8"/>
        <v>980</v>
      </c>
      <c r="N31" s="13">
        <f t="shared" si="8"/>
        <v>3840</v>
      </c>
      <c r="O31" s="18">
        <f>(1*G31+1.5*H31+2*I31+2.5*J31+3*K31+3.5*L31+4*M31)/N31</f>
        <v>2.7388020833333333</v>
      </c>
      <c r="P31" s="18">
        <f>SQRT((F31*0^2+G31*1^2+H31*1.5^2+I31*2^2+J31*2.5^2+K31*3^2+L31*3.5^2+M31*4^2)/N31-O31^2)</f>
        <v>1.1209439021031904</v>
      </c>
      <c r="Q31" s="13">
        <f>SUM(Q15,Q29)</f>
        <v>3</v>
      </c>
      <c r="R31" s="13">
        <f>SUM(R15,R29)</f>
        <v>55</v>
      </c>
    </row>
    <row r="32" spans="1:18" ht="22.5" thickBot="1">
      <c r="A32" s="20" t="s">
        <v>59</v>
      </c>
      <c r="B32" s="20"/>
      <c r="C32" s="20"/>
      <c r="D32" s="20"/>
      <c r="E32" s="14">
        <f>E31*100/$E$31</f>
        <v>100</v>
      </c>
      <c r="F32" s="14">
        <f aca="true" t="shared" si="9" ref="F32:N32">F31*100/$E$31</f>
        <v>4.463827603899436</v>
      </c>
      <c r="G32" s="14">
        <f t="shared" si="9"/>
        <v>7.6962544894817855</v>
      </c>
      <c r="H32" s="14">
        <f t="shared" si="9"/>
        <v>7.003591585428425</v>
      </c>
      <c r="I32" s="14">
        <f t="shared" si="9"/>
        <v>12.724474089276551</v>
      </c>
      <c r="J32" s="14">
        <f t="shared" si="9"/>
        <v>10.697793740379682</v>
      </c>
      <c r="K32" s="14">
        <f t="shared" si="9"/>
        <v>17.804002052334532</v>
      </c>
      <c r="L32" s="14">
        <f t="shared" si="9"/>
        <v>12.981015905592612</v>
      </c>
      <c r="M32" s="14">
        <f t="shared" si="9"/>
        <v>25.141097998973834</v>
      </c>
      <c r="N32" s="14">
        <f t="shared" si="9"/>
        <v>98.51205746536685</v>
      </c>
      <c r="O32" s="19"/>
      <c r="P32" s="19"/>
      <c r="Q32" s="14">
        <f>Q31*100/$E$31</f>
        <v>0.07696254489481785</v>
      </c>
      <c r="R32" s="14">
        <f>R31*100/$E$31</f>
        <v>1.4109799897383273</v>
      </c>
    </row>
    <row r="33" ht="22.5" thickTop="1"/>
  </sheetData>
  <mergeCells count="24">
    <mergeCell ref="O2:O3"/>
    <mergeCell ref="A2:A3"/>
    <mergeCell ref="B2:B3"/>
    <mergeCell ref="C2:C3"/>
    <mergeCell ref="D2:D3"/>
    <mergeCell ref="P2:P3"/>
    <mergeCell ref="Q2:R2"/>
    <mergeCell ref="A4:A16"/>
    <mergeCell ref="B15:D15"/>
    <mergeCell ref="O15:O16"/>
    <mergeCell ref="P15:P16"/>
    <mergeCell ref="B16:D16"/>
    <mergeCell ref="E2:E3"/>
    <mergeCell ref="F2:M2"/>
    <mergeCell ref="N2:N3"/>
    <mergeCell ref="A32:D32"/>
    <mergeCell ref="O31:O32"/>
    <mergeCell ref="P31:P32"/>
    <mergeCell ref="O29:O30"/>
    <mergeCell ref="P29:P30"/>
    <mergeCell ref="B30:D30"/>
    <mergeCell ref="A31:D31"/>
    <mergeCell ref="A17:A30"/>
    <mergeCell ref="B29:D29"/>
  </mergeCells>
  <printOptions horizontalCentered="1"/>
  <pageMargins left="0.7480314960629921" right="0.7480314960629921" top="0.7874015748031497" bottom="0.5511811023622047" header="0.3937007874015748" footer="0.3937007874015748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7"/>
  <sheetViews>
    <sheetView view="pageBreakPreview" zoomScale="60" workbookViewId="0" topLeftCell="B58">
      <selection activeCell="K58" sqref="K58"/>
    </sheetView>
  </sheetViews>
  <sheetFormatPr defaultColWidth="9.140625" defaultRowHeight="21.75"/>
  <cols>
    <col min="2" max="2" width="8.140625" style="0" customWidth="1"/>
    <col min="3" max="3" width="28.00390625" style="0" customWidth="1"/>
    <col min="4" max="4" width="4.140625" style="1" bestFit="1" customWidth="1"/>
    <col min="5" max="5" width="10.00390625" style="9" customWidth="1"/>
    <col min="6" max="13" width="5.421875" style="1" customWidth="1"/>
    <col min="14" max="14" width="9.140625" style="1" customWidth="1"/>
    <col min="15" max="16" width="7.421875" style="1" customWidth="1"/>
    <col min="17" max="18" width="6.7109375" style="1" customWidth="1"/>
  </cols>
  <sheetData>
    <row r="1" spans="2:19" ht="23.25">
      <c r="B1" s="7"/>
      <c r="C1" s="8" t="s">
        <v>273</v>
      </c>
      <c r="R1" s="6"/>
      <c r="S1" s="6"/>
    </row>
    <row r="2" spans="1:19" ht="21.75">
      <c r="A2" s="28" t="s">
        <v>62</v>
      </c>
      <c r="B2" s="28" t="s">
        <v>0</v>
      </c>
      <c r="C2" s="28" t="s">
        <v>1</v>
      </c>
      <c r="D2" s="28" t="s">
        <v>2</v>
      </c>
      <c r="E2" s="33" t="s">
        <v>41</v>
      </c>
      <c r="F2" s="29" t="s">
        <v>44</v>
      </c>
      <c r="G2" s="30"/>
      <c r="H2" s="30"/>
      <c r="I2" s="30"/>
      <c r="J2" s="30"/>
      <c r="K2" s="30"/>
      <c r="L2" s="30"/>
      <c r="M2" s="31"/>
      <c r="N2" s="28" t="s">
        <v>43</v>
      </c>
      <c r="O2" s="28" t="s">
        <v>3</v>
      </c>
      <c r="P2" s="28" t="s">
        <v>6</v>
      </c>
      <c r="Q2" s="32" t="s">
        <v>42</v>
      </c>
      <c r="R2" s="32"/>
      <c r="S2" s="6"/>
    </row>
    <row r="3" spans="1:19" ht="21.75">
      <c r="A3" s="28"/>
      <c r="B3" s="28"/>
      <c r="C3" s="28"/>
      <c r="D3" s="28"/>
      <c r="E3" s="33"/>
      <c r="F3" s="2">
        <v>0</v>
      </c>
      <c r="G3" s="2">
        <v>1</v>
      </c>
      <c r="H3" s="2">
        <v>1.5</v>
      </c>
      <c r="I3" s="2">
        <v>2</v>
      </c>
      <c r="J3" s="2">
        <v>2.5</v>
      </c>
      <c r="K3" s="2">
        <v>3</v>
      </c>
      <c r="L3" s="2">
        <v>3.5</v>
      </c>
      <c r="M3" s="2">
        <v>4</v>
      </c>
      <c r="N3" s="28"/>
      <c r="O3" s="28"/>
      <c r="P3" s="28"/>
      <c r="Q3" s="2" t="s">
        <v>4</v>
      </c>
      <c r="R3" s="4" t="s">
        <v>5</v>
      </c>
      <c r="S3" s="6"/>
    </row>
    <row r="4" spans="1:19" ht="21.75" customHeight="1">
      <c r="A4" s="24" t="s">
        <v>16</v>
      </c>
      <c r="B4" s="3" t="s">
        <v>190</v>
      </c>
      <c r="C4" s="5" t="s">
        <v>209</v>
      </c>
      <c r="D4" s="2">
        <v>1</v>
      </c>
      <c r="E4" s="10">
        <f>SUM(Q4:R4,F4:M4)</f>
        <v>296</v>
      </c>
      <c r="F4" s="2">
        <v>10</v>
      </c>
      <c r="G4" s="2">
        <v>30</v>
      </c>
      <c r="H4" s="2">
        <v>44</v>
      </c>
      <c r="I4" s="2">
        <v>69</v>
      </c>
      <c r="J4" s="2">
        <v>41</v>
      </c>
      <c r="K4" s="2">
        <v>54</v>
      </c>
      <c r="L4" s="2">
        <v>28</v>
      </c>
      <c r="M4" s="2">
        <v>19</v>
      </c>
      <c r="N4" s="2">
        <f>SUM(F4:M4)</f>
        <v>295</v>
      </c>
      <c r="O4" s="4">
        <f>(1*G4+1.5*H4+2*I4+2.5*J4+3*K4+3.5*L4+4*M4)/N4</f>
        <v>2.2796610169491527</v>
      </c>
      <c r="P4" s="4">
        <f>SQRT((F4*0^2+G4*1^2+H4*1.5^2+I4*2^2+J4*2.5^2+K4*3^2+L4*3.5^2+M4*4^2)/N4-O4^2)</f>
        <v>0.9409298792326997</v>
      </c>
      <c r="Q4" s="2">
        <v>1</v>
      </c>
      <c r="R4" s="2">
        <v>0</v>
      </c>
      <c r="S4" s="6"/>
    </row>
    <row r="5" spans="1:19" ht="21.75">
      <c r="A5" s="25"/>
      <c r="B5" s="3" t="s">
        <v>191</v>
      </c>
      <c r="C5" s="5" t="s">
        <v>210</v>
      </c>
      <c r="D5" s="2">
        <v>1</v>
      </c>
      <c r="E5" s="10">
        <f aca="true" t="shared" si="0" ref="E5:E33">SUM(Q5:R5,F5:M5)</f>
        <v>296</v>
      </c>
      <c r="F5" s="2">
        <v>25</v>
      </c>
      <c r="G5" s="2">
        <v>64</v>
      </c>
      <c r="H5" s="2">
        <v>69</v>
      </c>
      <c r="I5" s="2">
        <v>44</v>
      </c>
      <c r="J5" s="2">
        <v>32</v>
      </c>
      <c r="K5" s="2">
        <v>22</v>
      </c>
      <c r="L5" s="2">
        <v>16</v>
      </c>
      <c r="M5" s="2">
        <v>22</v>
      </c>
      <c r="N5" s="2">
        <f aca="true" t="shared" si="1" ref="N5:N33">SUM(F5:M5)</f>
        <v>294</v>
      </c>
      <c r="O5" s="4">
        <f aca="true" t="shared" si="2" ref="O5:O34">(1*G5+1.5*H5+2*I5+2.5*J5+3*K5+3.5*L5+4*M5)/N5</f>
        <v>1.8554421768707483</v>
      </c>
      <c r="P5" s="4">
        <f aca="true" t="shared" si="3" ref="P5:P34">SQRT((F5*0^2+G5*1^2+H5*1.5^2+I5*2^2+J5*2.5^2+K5*3^2+L5*3.5^2+M5*4^2)/N5-O5^2)</f>
        <v>1.0580213410990875</v>
      </c>
      <c r="Q5" s="2">
        <v>0</v>
      </c>
      <c r="R5" s="2">
        <v>2</v>
      </c>
      <c r="S5" s="6"/>
    </row>
    <row r="6" spans="1:19" ht="21.75">
      <c r="A6" s="25"/>
      <c r="B6" s="3" t="s">
        <v>192</v>
      </c>
      <c r="C6" s="5" t="s">
        <v>169</v>
      </c>
      <c r="D6" s="2">
        <v>1</v>
      </c>
      <c r="E6" s="10">
        <f t="shared" si="0"/>
        <v>296</v>
      </c>
      <c r="F6" s="2">
        <v>40</v>
      </c>
      <c r="G6" s="2">
        <v>68</v>
      </c>
      <c r="H6" s="2">
        <v>87</v>
      </c>
      <c r="I6" s="2">
        <v>56</v>
      </c>
      <c r="J6" s="2">
        <v>32</v>
      </c>
      <c r="K6" s="2">
        <v>8</v>
      </c>
      <c r="L6" s="2">
        <v>4</v>
      </c>
      <c r="M6" s="2">
        <v>1</v>
      </c>
      <c r="N6" s="2">
        <f t="shared" si="1"/>
        <v>296</v>
      </c>
      <c r="O6" s="4">
        <f t="shared" si="2"/>
        <v>1.4611486486486487</v>
      </c>
      <c r="P6" s="4">
        <f t="shared" si="3"/>
        <v>0.8070701296168723</v>
      </c>
      <c r="Q6" s="2">
        <v>0</v>
      </c>
      <c r="R6" s="2">
        <v>0</v>
      </c>
      <c r="S6" s="6"/>
    </row>
    <row r="7" spans="1:19" ht="21.75">
      <c r="A7" s="25"/>
      <c r="B7" s="3" t="s">
        <v>193</v>
      </c>
      <c r="C7" s="5" t="s">
        <v>211</v>
      </c>
      <c r="D7" s="2">
        <v>1</v>
      </c>
      <c r="E7" s="10">
        <f t="shared" si="0"/>
        <v>296</v>
      </c>
      <c r="F7" s="2">
        <v>16</v>
      </c>
      <c r="G7" s="2">
        <v>23</v>
      </c>
      <c r="H7" s="2">
        <v>50</v>
      </c>
      <c r="I7" s="2">
        <v>69</v>
      </c>
      <c r="J7" s="2">
        <v>74</v>
      </c>
      <c r="K7" s="2">
        <v>38</v>
      </c>
      <c r="L7" s="2">
        <v>16</v>
      </c>
      <c r="M7" s="2">
        <v>9</v>
      </c>
      <c r="N7" s="2">
        <f t="shared" si="1"/>
        <v>295</v>
      </c>
      <c r="O7" s="4">
        <f t="shared" si="2"/>
        <v>2.1254237288135593</v>
      </c>
      <c r="P7" s="4">
        <f t="shared" si="3"/>
        <v>0.8701438066105546</v>
      </c>
      <c r="Q7" s="2">
        <v>0</v>
      </c>
      <c r="R7" s="2">
        <v>1</v>
      </c>
      <c r="S7" s="6"/>
    </row>
    <row r="8" spans="1:19" ht="21.75">
      <c r="A8" s="25"/>
      <c r="B8" s="3" t="s">
        <v>194</v>
      </c>
      <c r="C8" s="5" t="s">
        <v>212</v>
      </c>
      <c r="D8" s="2">
        <v>0.5</v>
      </c>
      <c r="E8" s="10">
        <f t="shared" si="0"/>
        <v>296</v>
      </c>
      <c r="F8" s="2">
        <v>0</v>
      </c>
      <c r="G8" s="2">
        <v>17</v>
      </c>
      <c r="H8" s="2">
        <v>13</v>
      </c>
      <c r="I8" s="2">
        <v>52</v>
      </c>
      <c r="J8" s="2">
        <v>48</v>
      </c>
      <c r="K8" s="2">
        <v>82</v>
      </c>
      <c r="L8" s="2">
        <v>47</v>
      </c>
      <c r="M8" s="2">
        <v>37</v>
      </c>
      <c r="N8" s="2">
        <f t="shared" si="1"/>
        <v>296</v>
      </c>
      <c r="O8" s="4">
        <f t="shared" si="2"/>
        <v>2.766891891891892</v>
      </c>
      <c r="P8" s="4">
        <f t="shared" si="3"/>
        <v>0.8093948785319294</v>
      </c>
      <c r="Q8" s="2">
        <v>0</v>
      </c>
      <c r="R8" s="2">
        <v>0</v>
      </c>
      <c r="S8" s="6"/>
    </row>
    <row r="9" spans="1:19" ht="21.75">
      <c r="A9" s="25"/>
      <c r="B9" s="3" t="s">
        <v>195</v>
      </c>
      <c r="C9" s="5" t="s">
        <v>213</v>
      </c>
      <c r="D9" s="2">
        <v>0.5</v>
      </c>
      <c r="E9" s="10">
        <f t="shared" si="0"/>
        <v>296</v>
      </c>
      <c r="F9" s="2">
        <v>1</v>
      </c>
      <c r="G9" s="2">
        <v>5</v>
      </c>
      <c r="H9" s="2">
        <v>0</v>
      </c>
      <c r="I9" s="2">
        <v>2</v>
      </c>
      <c r="J9" s="2">
        <v>11</v>
      </c>
      <c r="K9" s="2">
        <v>24</v>
      </c>
      <c r="L9" s="2">
        <v>51</v>
      </c>
      <c r="M9" s="2">
        <v>202</v>
      </c>
      <c r="N9" s="2">
        <f t="shared" si="1"/>
        <v>296</v>
      </c>
      <c r="O9" s="4">
        <f t="shared" si="2"/>
        <v>3.699324324324324</v>
      </c>
      <c r="P9" s="4">
        <f t="shared" si="3"/>
        <v>0.59200719289157</v>
      </c>
      <c r="Q9" s="2">
        <v>0</v>
      </c>
      <c r="R9" s="2">
        <v>0</v>
      </c>
      <c r="S9" s="6"/>
    </row>
    <row r="10" spans="1:19" ht="21.75">
      <c r="A10" s="25"/>
      <c r="B10" s="3" t="s">
        <v>196</v>
      </c>
      <c r="C10" s="5" t="s">
        <v>214</v>
      </c>
      <c r="D10" s="2">
        <v>0.5</v>
      </c>
      <c r="E10" s="10">
        <f t="shared" si="0"/>
        <v>296</v>
      </c>
      <c r="F10" s="2">
        <v>0</v>
      </c>
      <c r="G10" s="2">
        <v>2</v>
      </c>
      <c r="H10" s="2">
        <v>14</v>
      </c>
      <c r="I10" s="2">
        <v>26</v>
      </c>
      <c r="J10" s="2">
        <v>17</v>
      </c>
      <c r="K10" s="2">
        <v>53</v>
      </c>
      <c r="L10" s="2">
        <v>69</v>
      </c>
      <c r="M10" s="2">
        <v>115</v>
      </c>
      <c r="N10" s="2">
        <f t="shared" si="1"/>
        <v>296</v>
      </c>
      <c r="O10" s="4">
        <f t="shared" si="2"/>
        <v>3.304054054054054</v>
      </c>
      <c r="P10" s="4">
        <f t="shared" si="3"/>
        <v>0.7681038762079825</v>
      </c>
      <c r="Q10" s="2">
        <v>0</v>
      </c>
      <c r="R10" s="2">
        <v>0</v>
      </c>
      <c r="S10" s="6"/>
    </row>
    <row r="11" spans="1:19" ht="21.75">
      <c r="A11" s="25"/>
      <c r="B11" s="3" t="s">
        <v>197</v>
      </c>
      <c r="C11" s="3" t="s">
        <v>215</v>
      </c>
      <c r="D11" s="2">
        <v>1</v>
      </c>
      <c r="E11" s="10">
        <f t="shared" si="0"/>
        <v>296</v>
      </c>
      <c r="F11" s="2">
        <v>0</v>
      </c>
      <c r="G11" s="2">
        <v>1</v>
      </c>
      <c r="H11" s="2">
        <v>3</v>
      </c>
      <c r="I11" s="2">
        <v>1</v>
      </c>
      <c r="J11" s="2">
        <v>2</v>
      </c>
      <c r="K11" s="2">
        <v>7</v>
      </c>
      <c r="L11" s="2">
        <v>17</v>
      </c>
      <c r="M11" s="2">
        <v>258</v>
      </c>
      <c r="N11" s="2">
        <f t="shared" si="1"/>
        <v>289</v>
      </c>
      <c r="O11" s="4">
        <f t="shared" si="2"/>
        <v>3.8927335640138407</v>
      </c>
      <c r="P11" s="4">
        <f t="shared" si="3"/>
        <v>0.3909651817010366</v>
      </c>
      <c r="Q11" s="2">
        <v>6</v>
      </c>
      <c r="R11" s="2">
        <v>1</v>
      </c>
      <c r="S11" s="6"/>
    </row>
    <row r="12" spans="1:19" ht="21.75">
      <c r="A12" s="25"/>
      <c r="B12" s="3" t="s">
        <v>198</v>
      </c>
      <c r="C12" s="3" t="s">
        <v>216</v>
      </c>
      <c r="D12" s="2">
        <v>2</v>
      </c>
      <c r="E12" s="10">
        <f t="shared" si="0"/>
        <v>296</v>
      </c>
      <c r="F12" s="2">
        <v>3</v>
      </c>
      <c r="G12" s="2">
        <v>11</v>
      </c>
      <c r="H12" s="2">
        <v>44</v>
      </c>
      <c r="I12" s="2">
        <v>82</v>
      </c>
      <c r="J12" s="2">
        <v>66</v>
      </c>
      <c r="K12" s="2">
        <v>49</v>
      </c>
      <c r="L12" s="2">
        <v>27</v>
      </c>
      <c r="M12" s="2">
        <v>14</v>
      </c>
      <c r="N12" s="2">
        <f t="shared" si="1"/>
        <v>296</v>
      </c>
      <c r="O12" s="4">
        <f t="shared" si="2"/>
        <v>2.376689189189189</v>
      </c>
      <c r="P12" s="4">
        <f t="shared" si="3"/>
        <v>0.767254572532687</v>
      </c>
      <c r="Q12" s="2">
        <v>0</v>
      </c>
      <c r="R12" s="2">
        <v>0</v>
      </c>
      <c r="S12" s="6"/>
    </row>
    <row r="13" spans="1:19" ht="21.75">
      <c r="A13" s="25"/>
      <c r="B13" s="23" t="s">
        <v>58</v>
      </c>
      <c r="C13" s="23"/>
      <c r="D13" s="23"/>
      <c r="E13" s="11">
        <f aca="true" t="shared" si="4" ref="E13:N13">SUM(E4:E12)</f>
        <v>2664</v>
      </c>
      <c r="F13" s="11">
        <f t="shared" si="4"/>
        <v>95</v>
      </c>
      <c r="G13" s="11">
        <f t="shared" si="4"/>
        <v>221</v>
      </c>
      <c r="H13" s="11">
        <f t="shared" si="4"/>
        <v>324</v>
      </c>
      <c r="I13" s="11">
        <f t="shared" si="4"/>
        <v>401</v>
      </c>
      <c r="J13" s="11">
        <f t="shared" si="4"/>
        <v>323</v>
      </c>
      <c r="K13" s="11">
        <f t="shared" si="4"/>
        <v>337</v>
      </c>
      <c r="L13" s="11">
        <f t="shared" si="4"/>
        <v>275</v>
      </c>
      <c r="M13" s="11">
        <f t="shared" si="4"/>
        <v>677</v>
      </c>
      <c r="N13" s="11">
        <f t="shared" si="4"/>
        <v>2653</v>
      </c>
      <c r="O13" s="18">
        <f t="shared" si="2"/>
        <v>2.637768563889936</v>
      </c>
      <c r="P13" s="18">
        <f t="shared" si="3"/>
        <v>1.1232719005185792</v>
      </c>
      <c r="Q13" s="11">
        <f>SUM(Q4:Q12)</f>
        <v>7</v>
      </c>
      <c r="R13" s="11">
        <f>SUM(R4:R12)</f>
        <v>4</v>
      </c>
      <c r="S13" s="6"/>
    </row>
    <row r="14" spans="1:19" ht="21.75">
      <c r="A14" s="26"/>
      <c r="B14" s="23" t="s">
        <v>59</v>
      </c>
      <c r="C14" s="23"/>
      <c r="D14" s="23"/>
      <c r="E14" s="12">
        <f aca="true" t="shared" si="5" ref="E14:N14">E13*100/$E$13</f>
        <v>100</v>
      </c>
      <c r="F14" s="12">
        <f t="shared" si="5"/>
        <v>3.566066066066066</v>
      </c>
      <c r="G14" s="12">
        <f t="shared" si="5"/>
        <v>8.295795795795796</v>
      </c>
      <c r="H14" s="12">
        <f t="shared" si="5"/>
        <v>12.162162162162161</v>
      </c>
      <c r="I14" s="12">
        <f t="shared" si="5"/>
        <v>15.052552552552553</v>
      </c>
      <c r="J14" s="12">
        <f t="shared" si="5"/>
        <v>12.124624624624625</v>
      </c>
      <c r="K14" s="12">
        <f t="shared" si="5"/>
        <v>12.65015015015015</v>
      </c>
      <c r="L14" s="12">
        <f t="shared" si="5"/>
        <v>10.322822822822824</v>
      </c>
      <c r="M14" s="12">
        <f t="shared" si="5"/>
        <v>25.412912912912912</v>
      </c>
      <c r="N14" s="12">
        <f t="shared" si="5"/>
        <v>99.58708708708708</v>
      </c>
      <c r="O14" s="22"/>
      <c r="P14" s="22"/>
      <c r="Q14" s="12">
        <f>Q13*100/$E$13</f>
        <v>0.2627627627627628</v>
      </c>
      <c r="R14" s="12">
        <f>R13*100/$E$13</f>
        <v>0.15015015015015015</v>
      </c>
      <c r="S14" s="6"/>
    </row>
    <row r="15" spans="1:19" ht="21.75" customHeight="1">
      <c r="A15" s="24" t="s">
        <v>57</v>
      </c>
      <c r="B15" s="3" t="s">
        <v>305</v>
      </c>
      <c r="C15" s="5" t="s">
        <v>306</v>
      </c>
      <c r="D15" s="2">
        <v>1</v>
      </c>
      <c r="E15" s="10">
        <f t="shared" si="0"/>
        <v>40</v>
      </c>
      <c r="F15" s="2">
        <v>0</v>
      </c>
      <c r="G15" s="2">
        <v>0</v>
      </c>
      <c r="H15" s="2">
        <v>1</v>
      </c>
      <c r="I15" s="2">
        <v>10</v>
      </c>
      <c r="J15" s="2">
        <v>4</v>
      </c>
      <c r="K15" s="2">
        <v>11</v>
      </c>
      <c r="L15" s="2">
        <v>5</v>
      </c>
      <c r="M15" s="2">
        <v>8</v>
      </c>
      <c r="N15" s="2">
        <f t="shared" si="1"/>
        <v>39</v>
      </c>
      <c r="O15" s="4">
        <f t="shared" si="2"/>
        <v>2.923076923076923</v>
      </c>
      <c r="P15" s="4">
        <f t="shared" si="3"/>
        <v>0.755649334784174</v>
      </c>
      <c r="Q15" s="2">
        <v>1</v>
      </c>
      <c r="R15" s="2">
        <v>0</v>
      </c>
      <c r="S15" s="6"/>
    </row>
    <row r="16" spans="1:19" ht="21.75" customHeight="1">
      <c r="A16" s="25"/>
      <c r="B16" s="3" t="s">
        <v>304</v>
      </c>
      <c r="C16" s="5" t="s">
        <v>307</v>
      </c>
      <c r="D16" s="2">
        <v>1</v>
      </c>
      <c r="E16" s="10">
        <f t="shared" si="0"/>
        <v>33</v>
      </c>
      <c r="F16" s="2">
        <v>0</v>
      </c>
      <c r="G16" s="2">
        <v>0</v>
      </c>
      <c r="H16" s="2">
        <v>3</v>
      </c>
      <c r="I16" s="2">
        <v>3</v>
      </c>
      <c r="J16" s="2">
        <v>12</v>
      </c>
      <c r="K16" s="2">
        <v>5</v>
      </c>
      <c r="L16" s="2">
        <v>9</v>
      </c>
      <c r="M16" s="2">
        <v>1</v>
      </c>
      <c r="N16" s="2">
        <f>SUM(F16:M16)</f>
        <v>33</v>
      </c>
      <c r="O16" s="4">
        <f>(1*G16+1.5*H16+2*I16+2.5*J16+3*K16+3.5*L16+4*M16)/N16</f>
        <v>2.757575757575758</v>
      </c>
      <c r="P16" s="4">
        <f>SQRT((F16*0^2+G16*1^2+H16*1.5^2+I16*2^2+J16*2.5^2+K16*3^2+L16*3.5^2+M16*4^2)/N16-O16^2)</f>
        <v>0.6527472493496363</v>
      </c>
      <c r="Q16" s="2">
        <v>0</v>
      </c>
      <c r="R16" s="2">
        <v>0</v>
      </c>
      <c r="S16" s="6"/>
    </row>
    <row r="17" spans="1:19" ht="21.75">
      <c r="A17" s="25"/>
      <c r="B17" s="3" t="s">
        <v>199</v>
      </c>
      <c r="C17" s="3" t="s">
        <v>217</v>
      </c>
      <c r="D17" s="2">
        <v>2</v>
      </c>
      <c r="E17" s="10">
        <f t="shared" si="0"/>
        <v>123</v>
      </c>
      <c r="F17" s="2">
        <v>0</v>
      </c>
      <c r="G17" s="2">
        <v>20</v>
      </c>
      <c r="H17" s="2">
        <v>15</v>
      </c>
      <c r="I17" s="2">
        <v>15</v>
      </c>
      <c r="J17" s="2">
        <v>23</v>
      </c>
      <c r="K17" s="2">
        <v>20</v>
      </c>
      <c r="L17" s="2">
        <v>12</v>
      </c>
      <c r="M17" s="2">
        <v>18</v>
      </c>
      <c r="N17" s="2">
        <f t="shared" si="1"/>
        <v>123</v>
      </c>
      <c r="O17" s="4">
        <f t="shared" si="2"/>
        <v>2.4715447154471546</v>
      </c>
      <c r="P17" s="4">
        <f t="shared" si="3"/>
        <v>0.9924528474968436</v>
      </c>
      <c r="Q17" s="2">
        <v>0</v>
      </c>
      <c r="R17" s="2">
        <v>0</v>
      </c>
      <c r="S17" s="6"/>
    </row>
    <row r="18" spans="1:19" ht="21.75">
      <c r="A18" s="25"/>
      <c r="B18" s="3" t="s">
        <v>200</v>
      </c>
      <c r="C18" s="3" t="s">
        <v>218</v>
      </c>
      <c r="D18" s="2">
        <v>1.5</v>
      </c>
      <c r="E18" s="10">
        <f t="shared" si="0"/>
        <v>74</v>
      </c>
      <c r="F18" s="2">
        <v>1</v>
      </c>
      <c r="G18" s="2">
        <v>10</v>
      </c>
      <c r="H18" s="2">
        <v>13</v>
      </c>
      <c r="I18" s="2">
        <v>26</v>
      </c>
      <c r="J18" s="2">
        <v>8</v>
      </c>
      <c r="K18" s="2">
        <v>8</v>
      </c>
      <c r="L18" s="2">
        <v>5</v>
      </c>
      <c r="M18" s="2">
        <v>3</v>
      </c>
      <c r="N18" s="2">
        <f t="shared" si="1"/>
        <v>74</v>
      </c>
      <c r="O18" s="4">
        <f t="shared" si="2"/>
        <v>2.0945945945945947</v>
      </c>
      <c r="P18" s="4">
        <f t="shared" si="3"/>
        <v>0.8206608892264307</v>
      </c>
      <c r="Q18" s="2">
        <v>0</v>
      </c>
      <c r="R18" s="2">
        <v>0</v>
      </c>
      <c r="S18" s="6"/>
    </row>
    <row r="19" spans="1:19" ht="21.75">
      <c r="A19" s="25"/>
      <c r="B19" s="3" t="s">
        <v>201</v>
      </c>
      <c r="C19" s="3" t="s">
        <v>219</v>
      </c>
      <c r="D19" s="2">
        <v>1.5</v>
      </c>
      <c r="E19" s="10">
        <f t="shared" si="0"/>
        <v>173</v>
      </c>
      <c r="F19" s="2">
        <v>0</v>
      </c>
      <c r="G19" s="2">
        <v>3</v>
      </c>
      <c r="H19" s="2">
        <v>13</v>
      </c>
      <c r="I19" s="2">
        <v>44</v>
      </c>
      <c r="J19" s="2">
        <v>43</v>
      </c>
      <c r="K19" s="2">
        <v>44</v>
      </c>
      <c r="L19" s="2">
        <v>20</v>
      </c>
      <c r="M19" s="2">
        <v>6</v>
      </c>
      <c r="N19" s="2">
        <f t="shared" si="1"/>
        <v>173</v>
      </c>
      <c r="O19" s="4">
        <f t="shared" si="2"/>
        <v>2.566473988439306</v>
      </c>
      <c r="P19" s="4">
        <f t="shared" si="3"/>
        <v>0.6561648475245138</v>
      </c>
      <c r="Q19" s="2">
        <v>0</v>
      </c>
      <c r="R19" s="2">
        <v>0</v>
      </c>
      <c r="S19" s="6"/>
    </row>
    <row r="20" spans="1:19" ht="21.75">
      <c r="A20" s="25"/>
      <c r="B20" s="3" t="s">
        <v>202</v>
      </c>
      <c r="C20" s="3" t="s">
        <v>220</v>
      </c>
      <c r="D20" s="2">
        <v>3</v>
      </c>
      <c r="E20" s="10">
        <f t="shared" si="0"/>
        <v>123</v>
      </c>
      <c r="F20" s="2">
        <v>0</v>
      </c>
      <c r="G20" s="2">
        <v>3</v>
      </c>
      <c r="H20" s="2">
        <v>11</v>
      </c>
      <c r="I20" s="2">
        <v>38</v>
      </c>
      <c r="J20" s="2">
        <v>21</v>
      </c>
      <c r="K20" s="2">
        <v>28</v>
      </c>
      <c r="L20" s="2">
        <v>18</v>
      </c>
      <c r="M20" s="2">
        <v>4</v>
      </c>
      <c r="N20" s="2">
        <f t="shared" si="1"/>
        <v>123</v>
      </c>
      <c r="O20" s="4">
        <f t="shared" si="2"/>
        <v>2.5284552845528454</v>
      </c>
      <c r="P20" s="4">
        <f t="shared" si="3"/>
        <v>0.7050941614109523</v>
      </c>
      <c r="Q20" s="2">
        <v>0</v>
      </c>
      <c r="R20" s="2">
        <v>0</v>
      </c>
      <c r="S20" s="6"/>
    </row>
    <row r="21" spans="1:19" ht="21.75">
      <c r="A21" s="25"/>
      <c r="B21" s="3" t="s">
        <v>308</v>
      </c>
      <c r="C21" s="3" t="s">
        <v>309</v>
      </c>
      <c r="D21" s="2">
        <v>2</v>
      </c>
      <c r="E21" s="10">
        <f t="shared" si="0"/>
        <v>123</v>
      </c>
      <c r="F21" s="2">
        <v>0</v>
      </c>
      <c r="G21" s="2">
        <v>30</v>
      </c>
      <c r="H21" s="2">
        <v>16</v>
      </c>
      <c r="I21" s="2">
        <v>17</v>
      </c>
      <c r="J21" s="2">
        <v>13</v>
      </c>
      <c r="K21" s="2">
        <v>16</v>
      </c>
      <c r="L21" s="2">
        <v>6</v>
      </c>
      <c r="M21" s="2">
        <v>25</v>
      </c>
      <c r="N21" s="2">
        <f t="shared" si="1"/>
        <v>123</v>
      </c>
      <c r="O21" s="4">
        <f t="shared" si="2"/>
        <v>2.3536585365853657</v>
      </c>
      <c r="P21" s="4">
        <f t="shared" si="3"/>
        <v>1.1093316440140284</v>
      </c>
      <c r="Q21" s="2">
        <v>0</v>
      </c>
      <c r="R21" s="2">
        <v>0</v>
      </c>
      <c r="S21" s="6"/>
    </row>
    <row r="22" spans="1:19" ht="21.75">
      <c r="A22" s="25"/>
      <c r="B22" s="3" t="s">
        <v>203</v>
      </c>
      <c r="C22" s="3" t="s">
        <v>221</v>
      </c>
      <c r="D22" s="2">
        <v>1.5</v>
      </c>
      <c r="E22" s="10">
        <f t="shared" si="0"/>
        <v>123</v>
      </c>
      <c r="F22" s="2">
        <v>37</v>
      </c>
      <c r="G22" s="2">
        <v>21</v>
      </c>
      <c r="H22" s="2">
        <v>23</v>
      </c>
      <c r="I22" s="2">
        <v>10</v>
      </c>
      <c r="J22" s="2">
        <v>10</v>
      </c>
      <c r="K22" s="2">
        <v>8</v>
      </c>
      <c r="L22" s="2">
        <v>4</v>
      </c>
      <c r="M22" s="2">
        <v>2</v>
      </c>
      <c r="N22" s="2">
        <f t="shared" si="1"/>
        <v>115</v>
      </c>
      <c r="O22" s="4">
        <f t="shared" si="2"/>
        <v>1.2739130434782608</v>
      </c>
      <c r="P22" s="4">
        <f t="shared" si="3"/>
        <v>1.109726715792186</v>
      </c>
      <c r="Q22" s="2">
        <v>8</v>
      </c>
      <c r="R22" s="2">
        <v>0</v>
      </c>
      <c r="S22" s="6"/>
    </row>
    <row r="23" spans="1:19" ht="21.75">
      <c r="A23" s="25"/>
      <c r="B23" s="3" t="s">
        <v>204</v>
      </c>
      <c r="C23" s="3" t="s">
        <v>185</v>
      </c>
      <c r="D23" s="2">
        <v>1</v>
      </c>
      <c r="E23" s="10">
        <f>SUM(Q23:R23,F23:M23)</f>
        <v>72</v>
      </c>
      <c r="F23" s="2">
        <v>1</v>
      </c>
      <c r="G23" s="2">
        <v>36</v>
      </c>
      <c r="H23" s="2">
        <v>12</v>
      </c>
      <c r="I23" s="2">
        <v>13</v>
      </c>
      <c r="J23" s="2">
        <v>5</v>
      </c>
      <c r="K23" s="2">
        <v>5</v>
      </c>
      <c r="L23" s="2">
        <v>0</v>
      </c>
      <c r="M23" s="2">
        <v>0</v>
      </c>
      <c r="N23" s="2">
        <f>SUM(F23:M23)</f>
        <v>72</v>
      </c>
      <c r="O23" s="4">
        <f>(1*G23+1.5*H23+2*I23+2.5*J23+3*K23+3.5*L23+4*M23)/N23</f>
        <v>1.4930555555555556</v>
      </c>
      <c r="P23" s="4">
        <f>SQRT((F23*0^2+G23*1^2+H23*1.5^2+I23*2^2+J23*2.5^2+K23*3^2+L23*3.5^2+M23*4^2)/N23-O23^2)</f>
        <v>0.6534792330477621</v>
      </c>
      <c r="Q23" s="2">
        <v>0</v>
      </c>
      <c r="R23" s="2">
        <v>0</v>
      </c>
      <c r="S23" s="6"/>
    </row>
    <row r="24" spans="1:19" ht="21.75">
      <c r="A24" s="25"/>
      <c r="B24" s="3" t="s">
        <v>310</v>
      </c>
      <c r="C24" s="3" t="s">
        <v>314</v>
      </c>
      <c r="D24" s="2">
        <v>1</v>
      </c>
      <c r="E24" s="10">
        <f t="shared" si="0"/>
        <v>14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14</v>
      </c>
      <c r="N24" s="2">
        <f t="shared" si="1"/>
        <v>14</v>
      </c>
      <c r="O24" s="4">
        <f t="shared" si="2"/>
        <v>4</v>
      </c>
      <c r="P24" s="4">
        <f t="shared" si="3"/>
        <v>0</v>
      </c>
      <c r="Q24" s="2">
        <v>0</v>
      </c>
      <c r="R24" s="2">
        <v>0</v>
      </c>
      <c r="S24" s="6"/>
    </row>
    <row r="25" spans="1:19" ht="21.75">
      <c r="A25" s="25"/>
      <c r="B25" s="3" t="s">
        <v>311</v>
      </c>
      <c r="C25" s="3" t="s">
        <v>315</v>
      </c>
      <c r="D25" s="2">
        <v>1</v>
      </c>
      <c r="E25" s="10">
        <f t="shared" si="0"/>
        <v>14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1</v>
      </c>
      <c r="L25" s="2">
        <v>1</v>
      </c>
      <c r="M25" s="2">
        <v>12</v>
      </c>
      <c r="N25" s="2">
        <f t="shared" si="1"/>
        <v>14</v>
      </c>
      <c r="O25" s="4">
        <f t="shared" si="2"/>
        <v>3.892857142857143</v>
      </c>
      <c r="P25" s="4">
        <f t="shared" si="3"/>
        <v>0.27893748842524096</v>
      </c>
      <c r="Q25" s="2">
        <v>0</v>
      </c>
      <c r="R25" s="2">
        <v>0</v>
      </c>
      <c r="S25" s="6"/>
    </row>
    <row r="26" spans="1:19" ht="21.75">
      <c r="A26" s="25"/>
      <c r="B26" s="3" t="s">
        <v>312</v>
      </c>
      <c r="C26" s="3" t="s">
        <v>316</v>
      </c>
      <c r="D26" s="2">
        <v>1</v>
      </c>
      <c r="E26" s="10">
        <f t="shared" si="0"/>
        <v>14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1</v>
      </c>
      <c r="L26" s="2">
        <v>1</v>
      </c>
      <c r="M26" s="2">
        <v>12</v>
      </c>
      <c r="N26" s="2">
        <f t="shared" si="1"/>
        <v>14</v>
      </c>
      <c r="O26" s="4">
        <f t="shared" si="2"/>
        <v>3.892857142857143</v>
      </c>
      <c r="P26" s="4">
        <f t="shared" si="3"/>
        <v>0.27893748842524096</v>
      </c>
      <c r="Q26" s="2">
        <v>0</v>
      </c>
      <c r="R26" s="2">
        <v>0</v>
      </c>
      <c r="S26" s="6"/>
    </row>
    <row r="27" spans="1:19" ht="21.75">
      <c r="A27" s="25"/>
      <c r="B27" s="3" t="s">
        <v>313</v>
      </c>
      <c r="C27" s="3" t="s">
        <v>317</v>
      </c>
      <c r="D27" s="2">
        <v>1</v>
      </c>
      <c r="E27" s="10">
        <f t="shared" si="0"/>
        <v>14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1</v>
      </c>
      <c r="L27" s="2">
        <v>1</v>
      </c>
      <c r="M27" s="2">
        <v>12</v>
      </c>
      <c r="N27" s="2">
        <f t="shared" si="1"/>
        <v>14</v>
      </c>
      <c r="O27" s="4">
        <f t="shared" si="2"/>
        <v>3.892857142857143</v>
      </c>
      <c r="P27" s="4">
        <f t="shared" si="3"/>
        <v>0.27893748842524096</v>
      </c>
      <c r="Q27" s="2">
        <v>0</v>
      </c>
      <c r="R27" s="2">
        <v>0</v>
      </c>
      <c r="S27" s="6"/>
    </row>
    <row r="28" spans="1:19" ht="21.75">
      <c r="A28" s="25"/>
      <c r="B28" s="3" t="s">
        <v>205</v>
      </c>
      <c r="C28" s="3" t="s">
        <v>222</v>
      </c>
      <c r="D28" s="2">
        <v>2</v>
      </c>
      <c r="E28" s="10">
        <f t="shared" si="0"/>
        <v>296</v>
      </c>
      <c r="F28" s="2">
        <v>12</v>
      </c>
      <c r="G28" s="2">
        <v>26</v>
      </c>
      <c r="H28" s="2">
        <v>28</v>
      </c>
      <c r="I28" s="2">
        <v>30</v>
      </c>
      <c r="J28" s="2">
        <v>41</v>
      </c>
      <c r="K28" s="2">
        <v>38</v>
      </c>
      <c r="L28" s="2">
        <v>36</v>
      </c>
      <c r="M28" s="2">
        <v>82</v>
      </c>
      <c r="N28" s="2">
        <f t="shared" si="1"/>
        <v>293</v>
      </c>
      <c r="O28" s="4">
        <f t="shared" si="2"/>
        <v>2.7252559726962455</v>
      </c>
      <c r="P28" s="4">
        <f t="shared" si="3"/>
        <v>1.1450041444431425</v>
      </c>
      <c r="Q28" s="2">
        <v>3</v>
      </c>
      <c r="R28" s="2">
        <v>0</v>
      </c>
      <c r="S28" s="6"/>
    </row>
    <row r="29" spans="1:19" ht="21.75">
      <c r="A29" s="25"/>
      <c r="B29" s="3" t="s">
        <v>206</v>
      </c>
      <c r="C29" s="3" t="s">
        <v>223</v>
      </c>
      <c r="D29" s="2">
        <v>2</v>
      </c>
      <c r="E29" s="10">
        <f t="shared" si="0"/>
        <v>41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1</v>
      </c>
      <c r="M29" s="2">
        <v>40</v>
      </c>
      <c r="N29" s="2">
        <f t="shared" si="1"/>
        <v>41</v>
      </c>
      <c r="O29" s="4">
        <f t="shared" si="2"/>
        <v>3.9878048780487805</v>
      </c>
      <c r="P29" s="4">
        <f t="shared" si="3"/>
        <v>0.07712872341873818</v>
      </c>
      <c r="Q29" s="2">
        <v>0</v>
      </c>
      <c r="R29" s="2">
        <v>0</v>
      </c>
      <c r="S29" s="6"/>
    </row>
    <row r="30" spans="1:19" ht="21.75">
      <c r="A30" s="25"/>
      <c r="B30" s="3" t="s">
        <v>318</v>
      </c>
      <c r="C30" s="3" t="s">
        <v>320</v>
      </c>
      <c r="D30" s="2">
        <v>2</v>
      </c>
      <c r="E30" s="10">
        <f t="shared" si="0"/>
        <v>13</v>
      </c>
      <c r="F30" s="2">
        <v>1</v>
      </c>
      <c r="G30" s="2">
        <v>0</v>
      </c>
      <c r="H30" s="2">
        <v>0</v>
      </c>
      <c r="I30" s="2">
        <v>3</v>
      </c>
      <c r="J30" s="2">
        <v>4</v>
      </c>
      <c r="K30" s="2">
        <v>2</v>
      </c>
      <c r="L30" s="2">
        <v>2</v>
      </c>
      <c r="M30" s="2">
        <v>1</v>
      </c>
      <c r="N30" s="2">
        <f t="shared" si="1"/>
        <v>13</v>
      </c>
      <c r="O30" s="4">
        <f t="shared" si="2"/>
        <v>2.5384615384615383</v>
      </c>
      <c r="P30" s="4">
        <f t="shared" si="3"/>
        <v>0.9499299257868055</v>
      </c>
      <c r="Q30" s="2">
        <v>0</v>
      </c>
      <c r="R30" s="2">
        <v>0</v>
      </c>
      <c r="S30" s="6"/>
    </row>
    <row r="31" spans="1:19" ht="21.75">
      <c r="A31" s="25"/>
      <c r="B31" s="3" t="s">
        <v>319</v>
      </c>
      <c r="C31" s="3" t="s">
        <v>321</v>
      </c>
      <c r="D31" s="2">
        <v>2</v>
      </c>
      <c r="E31" s="10">
        <f t="shared" si="0"/>
        <v>13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11</v>
      </c>
      <c r="L31" s="2">
        <v>0</v>
      </c>
      <c r="M31" s="2">
        <v>1</v>
      </c>
      <c r="N31" s="2">
        <f t="shared" si="1"/>
        <v>12</v>
      </c>
      <c r="O31" s="4">
        <f t="shared" si="2"/>
        <v>3.0833333333333335</v>
      </c>
      <c r="P31" s="4">
        <f t="shared" si="3"/>
        <v>0.276385399196284</v>
      </c>
      <c r="Q31" s="2">
        <v>0</v>
      </c>
      <c r="R31" s="2">
        <v>1</v>
      </c>
      <c r="S31" s="6"/>
    </row>
    <row r="32" spans="1:19" ht="21.75">
      <c r="A32" s="25"/>
      <c r="B32" s="3" t="s">
        <v>207</v>
      </c>
      <c r="C32" s="3" t="s">
        <v>224</v>
      </c>
      <c r="D32" s="2">
        <v>1</v>
      </c>
      <c r="E32" s="10">
        <f t="shared" si="0"/>
        <v>105</v>
      </c>
      <c r="F32" s="2">
        <v>13</v>
      </c>
      <c r="G32" s="2">
        <v>18</v>
      </c>
      <c r="H32" s="2">
        <v>12</v>
      </c>
      <c r="I32" s="2">
        <v>26</v>
      </c>
      <c r="J32" s="2">
        <v>24</v>
      </c>
      <c r="K32" s="2">
        <v>8</v>
      </c>
      <c r="L32" s="2">
        <v>3</v>
      </c>
      <c r="M32" s="2">
        <v>1</v>
      </c>
      <c r="N32" s="2">
        <f t="shared" si="1"/>
        <v>105</v>
      </c>
      <c r="O32" s="4">
        <f t="shared" si="2"/>
        <v>1.776190476190476</v>
      </c>
      <c r="P32" s="4">
        <f t="shared" si="3"/>
        <v>0.9385423155108861</v>
      </c>
      <c r="Q32" s="2">
        <v>0</v>
      </c>
      <c r="R32" s="2">
        <v>0</v>
      </c>
      <c r="S32" s="6"/>
    </row>
    <row r="33" spans="1:19" ht="21.75">
      <c r="A33" s="25"/>
      <c r="B33" s="3" t="s">
        <v>208</v>
      </c>
      <c r="C33" s="3" t="s">
        <v>225</v>
      </c>
      <c r="D33" s="2">
        <v>1</v>
      </c>
      <c r="E33" s="10">
        <f t="shared" si="0"/>
        <v>146</v>
      </c>
      <c r="F33" s="2">
        <v>16</v>
      </c>
      <c r="G33" s="2">
        <v>25</v>
      </c>
      <c r="H33" s="2">
        <v>12</v>
      </c>
      <c r="I33" s="2">
        <v>26</v>
      </c>
      <c r="J33" s="2">
        <v>26</v>
      </c>
      <c r="K33" s="2">
        <v>18</v>
      </c>
      <c r="L33" s="2">
        <v>11</v>
      </c>
      <c r="M33" s="2">
        <v>12</v>
      </c>
      <c r="N33" s="2">
        <f t="shared" si="1"/>
        <v>146</v>
      </c>
      <c r="O33" s="4">
        <f t="shared" si="2"/>
        <v>2.058219178082192</v>
      </c>
      <c r="P33" s="4">
        <f t="shared" si="3"/>
        <v>1.1370327189732767</v>
      </c>
      <c r="Q33" s="2">
        <v>0</v>
      </c>
      <c r="R33" s="2">
        <v>0</v>
      </c>
      <c r="S33" s="6"/>
    </row>
    <row r="34" spans="1:18" ht="21.75">
      <c r="A34" s="25"/>
      <c r="B34" s="23" t="s">
        <v>60</v>
      </c>
      <c r="C34" s="23"/>
      <c r="D34" s="23"/>
      <c r="E34" s="11">
        <f>SUM(E15:E33)</f>
        <v>1554</v>
      </c>
      <c r="F34" s="11">
        <f aca="true" t="shared" si="6" ref="F34:N34">SUM(F15:F33)</f>
        <v>81</v>
      </c>
      <c r="G34" s="11">
        <f t="shared" si="6"/>
        <v>192</v>
      </c>
      <c r="H34" s="11">
        <f t="shared" si="6"/>
        <v>159</v>
      </c>
      <c r="I34" s="11">
        <f t="shared" si="6"/>
        <v>261</v>
      </c>
      <c r="J34" s="11">
        <f t="shared" si="6"/>
        <v>234</v>
      </c>
      <c r="K34" s="11">
        <f t="shared" si="6"/>
        <v>225</v>
      </c>
      <c r="L34" s="11">
        <f t="shared" si="6"/>
        <v>135</v>
      </c>
      <c r="M34" s="11">
        <f t="shared" si="6"/>
        <v>254</v>
      </c>
      <c r="N34" s="11">
        <f t="shared" si="6"/>
        <v>1541</v>
      </c>
      <c r="O34" s="18">
        <f t="shared" si="2"/>
        <v>2.4016872160934457</v>
      </c>
      <c r="P34" s="18">
        <f t="shared" si="3"/>
        <v>1.1134117240508266</v>
      </c>
      <c r="Q34" s="11">
        <f>SUM(Q15:Q33)</f>
        <v>12</v>
      </c>
      <c r="R34" s="11">
        <f>SUM(R15:R33)</f>
        <v>1</v>
      </c>
    </row>
    <row r="35" spans="1:18" ht="22.5" thickBot="1">
      <c r="A35" s="27"/>
      <c r="B35" s="20" t="s">
        <v>61</v>
      </c>
      <c r="C35" s="20"/>
      <c r="D35" s="20"/>
      <c r="E35" s="14">
        <f>E34*100/$E$34</f>
        <v>100</v>
      </c>
      <c r="F35" s="14">
        <f aca="true" t="shared" si="7" ref="F35:N35">F34*100/$E$34</f>
        <v>5.212355212355212</v>
      </c>
      <c r="G35" s="14">
        <f t="shared" si="7"/>
        <v>12.355212355212355</v>
      </c>
      <c r="H35" s="14">
        <f t="shared" si="7"/>
        <v>10.231660231660232</v>
      </c>
      <c r="I35" s="14">
        <f t="shared" si="7"/>
        <v>16.795366795366796</v>
      </c>
      <c r="J35" s="14">
        <f t="shared" si="7"/>
        <v>15.057915057915057</v>
      </c>
      <c r="K35" s="14">
        <f t="shared" si="7"/>
        <v>14.478764478764479</v>
      </c>
      <c r="L35" s="14">
        <f t="shared" si="7"/>
        <v>8.687258687258687</v>
      </c>
      <c r="M35" s="14">
        <f t="shared" si="7"/>
        <v>16.344916344916346</v>
      </c>
      <c r="N35" s="14">
        <f t="shared" si="7"/>
        <v>99.16344916344916</v>
      </c>
      <c r="O35" s="19"/>
      <c r="P35" s="19"/>
      <c r="Q35" s="14">
        <f>Q34*100/$E$34</f>
        <v>0.7722007722007722</v>
      </c>
      <c r="R35" s="14">
        <f>R34*100/$E$34</f>
        <v>0.06435006435006435</v>
      </c>
    </row>
    <row r="36" spans="1:18" ht="22.5" thickTop="1">
      <c r="A36" s="21" t="s">
        <v>58</v>
      </c>
      <c r="B36" s="21"/>
      <c r="C36" s="21"/>
      <c r="D36" s="21"/>
      <c r="E36" s="13">
        <f aca="true" t="shared" si="8" ref="E36:N36">SUM(E13,E34)</f>
        <v>4218</v>
      </c>
      <c r="F36" s="13">
        <f t="shared" si="8"/>
        <v>176</v>
      </c>
      <c r="G36" s="13">
        <f t="shared" si="8"/>
        <v>413</v>
      </c>
      <c r="H36" s="13">
        <f t="shared" si="8"/>
        <v>483</v>
      </c>
      <c r="I36" s="13">
        <f t="shared" si="8"/>
        <v>662</v>
      </c>
      <c r="J36" s="13">
        <f t="shared" si="8"/>
        <v>557</v>
      </c>
      <c r="K36" s="13">
        <f t="shared" si="8"/>
        <v>562</v>
      </c>
      <c r="L36" s="13">
        <f t="shared" si="8"/>
        <v>410</v>
      </c>
      <c r="M36" s="13">
        <f t="shared" si="8"/>
        <v>931</v>
      </c>
      <c r="N36" s="13">
        <f t="shared" si="8"/>
        <v>4194</v>
      </c>
      <c r="O36" s="18">
        <f>(1*G36+1.5*H36+2*I36+2.5*J36+3*K36+3.5*L36+4*M36)/N36</f>
        <v>2.55102527420124</v>
      </c>
      <c r="P36" s="18">
        <f>SQRT((F36*0^2+G36*1^2+H36*1.5^2+I36*2^2+J36*2.5^2+K36*3^2+L36*3.5^2+M36*4^2)/N36-O36^2)</f>
        <v>1.12542903293959</v>
      </c>
      <c r="Q36" s="13">
        <f>SUM(Q13,Q34)</f>
        <v>19</v>
      </c>
      <c r="R36" s="13">
        <f>SUM(R13,R34)</f>
        <v>5</v>
      </c>
    </row>
    <row r="37" spans="1:18" ht="22.5" thickBot="1">
      <c r="A37" s="20" t="s">
        <v>59</v>
      </c>
      <c r="B37" s="20"/>
      <c r="C37" s="20"/>
      <c r="D37" s="20"/>
      <c r="E37" s="14">
        <f>E36*100/$E$36</f>
        <v>100</v>
      </c>
      <c r="F37" s="14">
        <f aca="true" t="shared" si="9" ref="F37:N37">F36*100/$E$36</f>
        <v>4.172593646277857</v>
      </c>
      <c r="G37" s="14">
        <f t="shared" si="9"/>
        <v>9.791370317686107</v>
      </c>
      <c r="H37" s="14">
        <f t="shared" si="9"/>
        <v>11.450924608819346</v>
      </c>
      <c r="I37" s="14">
        <f t="shared" si="9"/>
        <v>15.694642010431485</v>
      </c>
      <c r="J37" s="14">
        <f t="shared" si="9"/>
        <v>13.205310573731627</v>
      </c>
      <c r="K37" s="14">
        <f t="shared" si="9"/>
        <v>13.32385016595543</v>
      </c>
      <c r="L37" s="14">
        <f t="shared" si="9"/>
        <v>9.720246562351825</v>
      </c>
      <c r="M37" s="14">
        <f t="shared" si="9"/>
        <v>22.07207207207207</v>
      </c>
      <c r="N37" s="14">
        <f t="shared" si="9"/>
        <v>99.43100995732574</v>
      </c>
      <c r="O37" s="19"/>
      <c r="P37" s="19"/>
      <c r="Q37" s="14">
        <f>Q36*100/$E$36</f>
        <v>0.45045045045045046</v>
      </c>
      <c r="R37" s="14">
        <f>R36*100/$E$36</f>
        <v>0.11853959222380275</v>
      </c>
    </row>
    <row r="38" ht="22.5" thickTop="1"/>
  </sheetData>
  <mergeCells count="24">
    <mergeCell ref="O2:O3"/>
    <mergeCell ref="A2:A3"/>
    <mergeCell ref="B2:B3"/>
    <mergeCell ref="C2:C3"/>
    <mergeCell ref="D2:D3"/>
    <mergeCell ref="P2:P3"/>
    <mergeCell ref="Q2:R2"/>
    <mergeCell ref="A4:A14"/>
    <mergeCell ref="B13:D13"/>
    <mergeCell ref="O13:O14"/>
    <mergeCell ref="P13:P14"/>
    <mergeCell ref="B14:D14"/>
    <mergeCell ref="E2:E3"/>
    <mergeCell ref="F2:M2"/>
    <mergeCell ref="N2:N3"/>
    <mergeCell ref="A37:D37"/>
    <mergeCell ref="O36:O37"/>
    <mergeCell ref="P36:P37"/>
    <mergeCell ref="O34:O35"/>
    <mergeCell ref="P34:P35"/>
    <mergeCell ref="B35:D35"/>
    <mergeCell ref="A36:D36"/>
    <mergeCell ref="A15:A35"/>
    <mergeCell ref="B34:D34"/>
  </mergeCells>
  <printOptions horizontalCentered="1"/>
  <pageMargins left="0.7480314960629921" right="0.7480314960629921" top="0.7874015748031497" bottom="0.5511811023622047" header="0.3937007874015748" footer="0.3937007874015748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="60" workbookViewId="0" topLeftCell="A35">
      <selection activeCell="P40" sqref="P40"/>
    </sheetView>
  </sheetViews>
  <sheetFormatPr defaultColWidth="9.140625" defaultRowHeight="21.75"/>
  <cols>
    <col min="2" max="2" width="8.140625" style="0" customWidth="1"/>
    <col min="3" max="3" width="22.421875" style="0" customWidth="1"/>
    <col min="4" max="4" width="4.140625" style="1" bestFit="1" customWidth="1"/>
    <col min="5" max="5" width="10.00390625" style="9" customWidth="1"/>
    <col min="6" max="13" width="5.421875" style="1" customWidth="1"/>
    <col min="14" max="14" width="9.140625" style="1" customWidth="1"/>
    <col min="15" max="16" width="7.421875" style="1" customWidth="1"/>
    <col min="17" max="18" width="6.7109375" style="1" customWidth="1"/>
  </cols>
  <sheetData>
    <row r="1" spans="2:19" ht="23.25">
      <c r="B1" s="7"/>
      <c r="C1" s="8" t="s">
        <v>274</v>
      </c>
      <c r="R1" s="6"/>
      <c r="S1" s="6"/>
    </row>
    <row r="2" spans="1:19" ht="21.75">
      <c r="A2" s="28" t="s">
        <v>62</v>
      </c>
      <c r="B2" s="28" t="s">
        <v>0</v>
      </c>
      <c r="C2" s="28" t="s">
        <v>1</v>
      </c>
      <c r="D2" s="28" t="s">
        <v>2</v>
      </c>
      <c r="E2" s="33" t="s">
        <v>41</v>
      </c>
      <c r="F2" s="29" t="s">
        <v>44</v>
      </c>
      <c r="G2" s="30"/>
      <c r="H2" s="30"/>
      <c r="I2" s="30"/>
      <c r="J2" s="30"/>
      <c r="K2" s="30"/>
      <c r="L2" s="30"/>
      <c r="M2" s="31"/>
      <c r="N2" s="28" t="s">
        <v>43</v>
      </c>
      <c r="O2" s="28" t="s">
        <v>3</v>
      </c>
      <c r="P2" s="28" t="s">
        <v>6</v>
      </c>
      <c r="Q2" s="32" t="s">
        <v>42</v>
      </c>
      <c r="R2" s="32"/>
      <c r="S2" s="6"/>
    </row>
    <row r="3" spans="1:19" ht="21.75">
      <c r="A3" s="28"/>
      <c r="B3" s="28"/>
      <c r="C3" s="28"/>
      <c r="D3" s="28"/>
      <c r="E3" s="33"/>
      <c r="F3" s="2">
        <v>0</v>
      </c>
      <c r="G3" s="2">
        <v>1</v>
      </c>
      <c r="H3" s="2">
        <v>1.5</v>
      </c>
      <c r="I3" s="2">
        <v>2</v>
      </c>
      <c r="J3" s="2">
        <v>2.5</v>
      </c>
      <c r="K3" s="2">
        <v>3</v>
      </c>
      <c r="L3" s="2">
        <v>3.5</v>
      </c>
      <c r="M3" s="2">
        <v>4</v>
      </c>
      <c r="N3" s="28"/>
      <c r="O3" s="28"/>
      <c r="P3" s="28"/>
      <c r="Q3" s="2" t="s">
        <v>4</v>
      </c>
      <c r="R3" s="4" t="s">
        <v>5</v>
      </c>
      <c r="S3" s="6"/>
    </row>
    <row r="4" spans="1:19" ht="21.75" customHeight="1">
      <c r="A4" s="24" t="s">
        <v>16</v>
      </c>
      <c r="B4" s="3" t="s">
        <v>226</v>
      </c>
      <c r="C4" s="5" t="s">
        <v>235</v>
      </c>
      <c r="D4" s="2">
        <v>1</v>
      </c>
      <c r="E4" s="10">
        <f>SUM(Q4:R4,F4:M4)</f>
        <v>244</v>
      </c>
      <c r="F4" s="2">
        <v>4</v>
      </c>
      <c r="G4" s="2">
        <v>3</v>
      </c>
      <c r="H4" s="2">
        <v>5</v>
      </c>
      <c r="I4" s="2">
        <v>13</v>
      </c>
      <c r="J4" s="2">
        <v>30</v>
      </c>
      <c r="K4" s="2">
        <v>52</v>
      </c>
      <c r="L4" s="2">
        <v>65</v>
      </c>
      <c r="M4" s="2">
        <v>72</v>
      </c>
      <c r="N4" s="2">
        <f>SUM(F4:M4)</f>
        <v>244</v>
      </c>
      <c r="O4" s="4">
        <f>(1*G4+1.5*H4+2*I4+2.5*J4+3*K4+3.5*L4+4*M4)/N4</f>
        <v>3.209016393442623</v>
      </c>
      <c r="P4" s="4">
        <f>SQRT((F4*0^2+G4*1^2+H4*1.5^2+I4*2^2+J4*2.5^2+K4*3^2+L4*3.5^2+M4*4^2)/N4-O4^2)</f>
        <v>0.803017270945135</v>
      </c>
      <c r="Q4" s="2">
        <v>0</v>
      </c>
      <c r="R4" s="2">
        <v>0</v>
      </c>
      <c r="S4" s="6"/>
    </row>
    <row r="5" spans="1:19" ht="21.75">
      <c r="A5" s="25"/>
      <c r="B5" s="3" t="s">
        <v>227</v>
      </c>
      <c r="C5" s="5" t="s">
        <v>236</v>
      </c>
      <c r="D5" s="2"/>
      <c r="E5" s="10"/>
      <c r="F5" s="2"/>
      <c r="G5" s="2"/>
      <c r="H5" s="2"/>
      <c r="I5" s="2"/>
      <c r="J5" s="2"/>
      <c r="K5" s="2"/>
      <c r="L5" s="2"/>
      <c r="M5" s="2"/>
      <c r="N5" s="2"/>
      <c r="O5" s="4"/>
      <c r="P5" s="4"/>
      <c r="Q5" s="2"/>
      <c r="R5" s="2"/>
      <c r="S5" s="6"/>
    </row>
    <row r="6" spans="1:19" ht="21.75">
      <c r="A6" s="25"/>
      <c r="B6" s="3" t="s">
        <v>228</v>
      </c>
      <c r="C6" s="5" t="s">
        <v>237</v>
      </c>
      <c r="D6" s="2">
        <v>1</v>
      </c>
      <c r="E6" s="10">
        <f aca="true" t="shared" si="0" ref="E6:E28">SUM(Q6:R6,F6:M6)</f>
        <v>244</v>
      </c>
      <c r="F6" s="2">
        <v>0</v>
      </c>
      <c r="G6" s="2">
        <v>0</v>
      </c>
      <c r="H6" s="2">
        <v>3</v>
      </c>
      <c r="I6" s="2">
        <v>33</v>
      </c>
      <c r="J6" s="2">
        <v>85</v>
      </c>
      <c r="K6" s="2">
        <v>89</v>
      </c>
      <c r="L6" s="2">
        <v>25</v>
      </c>
      <c r="M6" s="2">
        <v>9</v>
      </c>
      <c r="N6" s="2">
        <f aca="true" t="shared" si="1" ref="N6:N28">SUM(F6:M6)</f>
        <v>244</v>
      </c>
      <c r="O6" s="4">
        <f aca="true" t="shared" si="2" ref="O6:O29">(1*G6+1.5*H6+2*I6+2.5*J6+3*K6+3.5*L6+4*M6)/N6</f>
        <v>2.7602459016393444</v>
      </c>
      <c r="P6" s="4">
        <f aca="true" t="shared" si="3" ref="P6:P29">SQRT((F6*0^2+G6*1^2+H6*1.5^2+I6*2^2+J6*2.5^2+K6*3^2+L6*3.5^2+M6*4^2)/N6-O6^2)</f>
        <v>0.5049930418523292</v>
      </c>
      <c r="Q6" s="2">
        <v>0</v>
      </c>
      <c r="R6" s="2">
        <v>0</v>
      </c>
      <c r="S6" s="6"/>
    </row>
    <row r="7" spans="1:19" ht="21.75">
      <c r="A7" s="25"/>
      <c r="B7" s="3" t="s">
        <v>229</v>
      </c>
      <c r="C7" s="5" t="s">
        <v>238</v>
      </c>
      <c r="D7" s="2">
        <v>1</v>
      </c>
      <c r="E7" s="10">
        <f t="shared" si="0"/>
        <v>244</v>
      </c>
      <c r="F7" s="2">
        <v>0</v>
      </c>
      <c r="G7" s="2">
        <v>1</v>
      </c>
      <c r="H7" s="2">
        <v>1</v>
      </c>
      <c r="I7" s="2">
        <v>8</v>
      </c>
      <c r="J7" s="2">
        <v>9</v>
      </c>
      <c r="K7" s="2">
        <v>40</v>
      </c>
      <c r="L7" s="2">
        <v>37</v>
      </c>
      <c r="M7" s="2">
        <v>148</v>
      </c>
      <c r="N7" s="2">
        <f t="shared" si="1"/>
        <v>244</v>
      </c>
      <c r="O7" s="4">
        <f t="shared" si="2"/>
        <v>3.6168032786885247</v>
      </c>
      <c r="P7" s="4">
        <f t="shared" si="3"/>
        <v>0.575885300501333</v>
      </c>
      <c r="Q7" s="2">
        <v>0</v>
      </c>
      <c r="R7" s="2">
        <v>0</v>
      </c>
      <c r="S7" s="6"/>
    </row>
    <row r="8" spans="1:19" ht="21.75">
      <c r="A8" s="25"/>
      <c r="B8" s="3" t="s">
        <v>230</v>
      </c>
      <c r="C8" s="5" t="s">
        <v>239</v>
      </c>
      <c r="D8" s="2">
        <v>0.5</v>
      </c>
      <c r="E8" s="10">
        <f t="shared" si="0"/>
        <v>244</v>
      </c>
      <c r="F8" s="2">
        <v>0</v>
      </c>
      <c r="G8" s="2">
        <v>0</v>
      </c>
      <c r="H8" s="2">
        <v>3</v>
      </c>
      <c r="I8" s="2">
        <v>9</v>
      </c>
      <c r="J8" s="2">
        <v>14</v>
      </c>
      <c r="K8" s="2">
        <v>55</v>
      </c>
      <c r="L8" s="2">
        <v>80</v>
      </c>
      <c r="M8" s="2">
        <v>83</v>
      </c>
      <c r="N8" s="2">
        <f t="shared" si="1"/>
        <v>244</v>
      </c>
      <c r="O8" s="4">
        <f t="shared" si="2"/>
        <v>3.4200819672131146</v>
      </c>
      <c r="P8" s="4">
        <f t="shared" si="3"/>
        <v>0.5696979295962852</v>
      </c>
      <c r="Q8" s="2">
        <v>0</v>
      </c>
      <c r="R8" s="2">
        <v>0</v>
      </c>
      <c r="S8" s="6"/>
    </row>
    <row r="9" spans="1:19" ht="21.75">
      <c r="A9" s="25"/>
      <c r="B9" s="3" t="s">
        <v>231</v>
      </c>
      <c r="C9" s="5" t="s">
        <v>240</v>
      </c>
      <c r="D9" s="2">
        <v>0.5</v>
      </c>
      <c r="E9" s="10">
        <f t="shared" si="0"/>
        <v>244</v>
      </c>
      <c r="F9" s="2">
        <v>0</v>
      </c>
      <c r="G9" s="2">
        <v>0</v>
      </c>
      <c r="H9" s="2">
        <v>0</v>
      </c>
      <c r="I9" s="2">
        <v>7</v>
      </c>
      <c r="J9" s="2">
        <v>7</v>
      </c>
      <c r="K9" s="2">
        <v>48</v>
      </c>
      <c r="L9" s="2">
        <v>83</v>
      </c>
      <c r="M9" s="2">
        <v>99</v>
      </c>
      <c r="N9" s="2">
        <f t="shared" si="1"/>
        <v>244</v>
      </c>
      <c r="O9" s="4">
        <f t="shared" si="2"/>
        <v>3.5327868852459017</v>
      </c>
      <c r="P9" s="4">
        <f t="shared" si="3"/>
        <v>0.49272454695526036</v>
      </c>
      <c r="Q9" s="2">
        <v>0</v>
      </c>
      <c r="R9" s="2">
        <v>0</v>
      </c>
      <c r="S9" s="6"/>
    </row>
    <row r="10" spans="1:19" ht="21.75">
      <c r="A10" s="25"/>
      <c r="B10" s="3" t="s">
        <v>232</v>
      </c>
      <c r="C10" s="5" t="s">
        <v>241</v>
      </c>
      <c r="D10" s="2">
        <v>0.5</v>
      </c>
      <c r="E10" s="10">
        <f t="shared" si="0"/>
        <v>244</v>
      </c>
      <c r="F10" s="2">
        <v>0</v>
      </c>
      <c r="G10" s="2">
        <v>0</v>
      </c>
      <c r="H10" s="2">
        <v>0</v>
      </c>
      <c r="I10" s="2">
        <v>24</v>
      </c>
      <c r="J10" s="2">
        <v>14</v>
      </c>
      <c r="K10" s="2">
        <v>103</v>
      </c>
      <c r="L10" s="2">
        <v>85</v>
      </c>
      <c r="M10" s="2">
        <v>5</v>
      </c>
      <c r="N10" s="2">
        <f t="shared" si="1"/>
        <v>231</v>
      </c>
      <c r="O10" s="4">
        <f t="shared" si="2"/>
        <v>3.0714285714285716</v>
      </c>
      <c r="P10" s="4">
        <f t="shared" si="3"/>
        <v>0.47705549139241105</v>
      </c>
      <c r="Q10" s="2">
        <v>13</v>
      </c>
      <c r="R10" s="2">
        <v>0</v>
      </c>
      <c r="S10" s="6"/>
    </row>
    <row r="11" spans="1:19" ht="21.75">
      <c r="A11" s="25"/>
      <c r="B11" s="3" t="s">
        <v>233</v>
      </c>
      <c r="C11" s="3" t="s">
        <v>242</v>
      </c>
      <c r="D11" s="2">
        <v>1</v>
      </c>
      <c r="E11" s="10">
        <f t="shared" si="0"/>
        <v>244</v>
      </c>
      <c r="F11" s="2">
        <v>4</v>
      </c>
      <c r="G11" s="2">
        <v>3</v>
      </c>
      <c r="H11" s="2">
        <v>4</v>
      </c>
      <c r="I11" s="2">
        <v>2</v>
      </c>
      <c r="J11" s="2">
        <v>6</v>
      </c>
      <c r="K11" s="2">
        <v>24</v>
      </c>
      <c r="L11" s="2">
        <v>23</v>
      </c>
      <c r="M11" s="2">
        <v>178</v>
      </c>
      <c r="N11" s="2">
        <f t="shared" si="1"/>
        <v>244</v>
      </c>
      <c r="O11" s="4">
        <f t="shared" si="2"/>
        <v>3.6577868852459017</v>
      </c>
      <c r="P11" s="4">
        <f t="shared" si="3"/>
        <v>0.7538839458182067</v>
      </c>
      <c r="Q11" s="2">
        <v>0</v>
      </c>
      <c r="R11" s="2">
        <v>0</v>
      </c>
      <c r="S11" s="6"/>
    </row>
    <row r="12" spans="1:19" ht="21.75">
      <c r="A12" s="25"/>
      <c r="B12" s="3" t="s">
        <v>234</v>
      </c>
      <c r="C12" s="3" t="s">
        <v>243</v>
      </c>
      <c r="D12" s="2">
        <v>2</v>
      </c>
      <c r="E12" s="10">
        <f t="shared" si="0"/>
        <v>244</v>
      </c>
      <c r="F12" s="2">
        <v>15</v>
      </c>
      <c r="G12" s="2">
        <v>35</v>
      </c>
      <c r="H12" s="2">
        <v>36</v>
      </c>
      <c r="I12" s="2">
        <v>64</v>
      </c>
      <c r="J12" s="2">
        <v>47</v>
      </c>
      <c r="K12" s="2">
        <v>34</v>
      </c>
      <c r="L12" s="2">
        <v>8</v>
      </c>
      <c r="M12" s="2">
        <v>4</v>
      </c>
      <c r="N12" s="2">
        <f t="shared" si="1"/>
        <v>243</v>
      </c>
      <c r="O12" s="4">
        <f t="shared" si="2"/>
        <v>1.977366255144033</v>
      </c>
      <c r="P12" s="4">
        <f t="shared" si="3"/>
        <v>0.8692873823425527</v>
      </c>
      <c r="Q12" s="2">
        <v>1</v>
      </c>
      <c r="R12" s="2">
        <v>0</v>
      </c>
      <c r="S12" s="6"/>
    </row>
    <row r="13" spans="1:19" ht="21.75">
      <c r="A13" s="25"/>
      <c r="B13" s="23" t="s">
        <v>58</v>
      </c>
      <c r="C13" s="23"/>
      <c r="D13" s="23"/>
      <c r="E13" s="11">
        <f>SUM(E4:E12)</f>
        <v>1952</v>
      </c>
      <c r="F13" s="11">
        <f aca="true" t="shared" si="4" ref="F13:N13">SUM(F4:F12)</f>
        <v>23</v>
      </c>
      <c r="G13" s="11">
        <f t="shared" si="4"/>
        <v>42</v>
      </c>
      <c r="H13" s="11">
        <f t="shared" si="4"/>
        <v>52</v>
      </c>
      <c r="I13" s="11">
        <f t="shared" si="4"/>
        <v>160</v>
      </c>
      <c r="J13" s="11">
        <f t="shared" si="4"/>
        <v>212</v>
      </c>
      <c r="K13" s="11">
        <f t="shared" si="4"/>
        <v>445</v>
      </c>
      <c r="L13" s="11">
        <f t="shared" si="4"/>
        <v>406</v>
      </c>
      <c r="M13" s="11">
        <f t="shared" si="4"/>
        <v>598</v>
      </c>
      <c r="N13" s="11">
        <f t="shared" si="4"/>
        <v>1938</v>
      </c>
      <c r="O13" s="18">
        <f t="shared" si="2"/>
        <v>3.156862745098039</v>
      </c>
      <c r="P13" s="18">
        <f t="shared" si="3"/>
        <v>0.8367259297229225</v>
      </c>
      <c r="Q13" s="11">
        <f>SUM(Q4:Q12)</f>
        <v>14</v>
      </c>
      <c r="R13" s="11">
        <f>SUM(R4:R12)</f>
        <v>0</v>
      </c>
      <c r="S13" s="6"/>
    </row>
    <row r="14" spans="1:19" ht="21.75">
      <c r="A14" s="26"/>
      <c r="B14" s="23" t="s">
        <v>59</v>
      </c>
      <c r="C14" s="23"/>
      <c r="D14" s="23"/>
      <c r="E14" s="12">
        <f aca="true" t="shared" si="5" ref="E14:N14">E13*100/$E$13</f>
        <v>100</v>
      </c>
      <c r="F14" s="12">
        <f t="shared" si="5"/>
        <v>1.1782786885245902</v>
      </c>
      <c r="G14" s="12">
        <f t="shared" si="5"/>
        <v>2.151639344262295</v>
      </c>
      <c r="H14" s="12">
        <f t="shared" si="5"/>
        <v>2.6639344262295084</v>
      </c>
      <c r="I14" s="12">
        <f t="shared" si="5"/>
        <v>8.19672131147541</v>
      </c>
      <c r="J14" s="12">
        <f t="shared" si="5"/>
        <v>10.860655737704919</v>
      </c>
      <c r="K14" s="12">
        <f t="shared" si="5"/>
        <v>22.797131147540984</v>
      </c>
      <c r="L14" s="12">
        <f t="shared" si="5"/>
        <v>20.799180327868854</v>
      </c>
      <c r="M14" s="12">
        <f t="shared" si="5"/>
        <v>30.635245901639344</v>
      </c>
      <c r="N14" s="12">
        <f t="shared" si="5"/>
        <v>99.2827868852459</v>
      </c>
      <c r="O14" s="22"/>
      <c r="P14" s="22"/>
      <c r="Q14" s="12">
        <f>Q13*100/$E$13</f>
        <v>0.7172131147540983</v>
      </c>
      <c r="R14" s="12">
        <f>R13*100/$E$13</f>
        <v>0</v>
      </c>
      <c r="S14" s="6"/>
    </row>
    <row r="15" spans="1:19" ht="21.75" customHeight="1">
      <c r="A15" s="24" t="s">
        <v>57</v>
      </c>
      <c r="B15" s="3" t="s">
        <v>244</v>
      </c>
      <c r="C15" s="5" t="s">
        <v>256</v>
      </c>
      <c r="D15" s="2">
        <v>1</v>
      </c>
      <c r="E15" s="10">
        <f t="shared" si="0"/>
        <v>55</v>
      </c>
      <c r="F15" s="2">
        <v>2</v>
      </c>
      <c r="G15" s="2">
        <v>8</v>
      </c>
      <c r="H15" s="2">
        <v>0</v>
      </c>
      <c r="I15" s="2">
        <v>6</v>
      </c>
      <c r="J15" s="2">
        <v>7</v>
      </c>
      <c r="K15" s="2">
        <v>11</v>
      </c>
      <c r="L15" s="2">
        <v>10</v>
      </c>
      <c r="M15" s="2">
        <v>11</v>
      </c>
      <c r="N15" s="2">
        <f t="shared" si="1"/>
        <v>55</v>
      </c>
      <c r="O15" s="4">
        <f t="shared" si="2"/>
        <v>2.7181818181818183</v>
      </c>
      <c r="P15" s="4">
        <f t="shared" si="3"/>
        <v>1.1027388892440675</v>
      </c>
      <c r="Q15" s="2">
        <v>0</v>
      </c>
      <c r="R15" s="2">
        <v>0</v>
      </c>
      <c r="S15" s="6"/>
    </row>
    <row r="16" spans="1:19" ht="21.75">
      <c r="A16" s="25"/>
      <c r="B16" s="3" t="s">
        <v>245</v>
      </c>
      <c r="C16" s="3" t="s">
        <v>236</v>
      </c>
      <c r="D16" s="2">
        <v>2</v>
      </c>
      <c r="E16" s="10">
        <f t="shared" si="0"/>
        <v>119</v>
      </c>
      <c r="F16" s="2">
        <v>0</v>
      </c>
      <c r="G16" s="2">
        <v>7</v>
      </c>
      <c r="H16" s="2">
        <v>5</v>
      </c>
      <c r="I16" s="2">
        <v>15</v>
      </c>
      <c r="J16" s="2">
        <v>20</v>
      </c>
      <c r="K16" s="2">
        <v>32</v>
      </c>
      <c r="L16" s="2">
        <v>19</v>
      </c>
      <c r="M16" s="2">
        <v>21</v>
      </c>
      <c r="N16" s="2">
        <f t="shared" si="1"/>
        <v>119</v>
      </c>
      <c r="O16" s="4">
        <f t="shared" si="2"/>
        <v>2.865546218487395</v>
      </c>
      <c r="P16" s="4">
        <f t="shared" si="3"/>
        <v>0.8343907327641383</v>
      </c>
      <c r="Q16" s="2">
        <v>0</v>
      </c>
      <c r="R16" s="2">
        <v>0</v>
      </c>
      <c r="S16" s="6"/>
    </row>
    <row r="17" spans="1:19" ht="21.75">
      <c r="A17" s="25"/>
      <c r="B17" s="3" t="s">
        <v>246</v>
      </c>
      <c r="C17" s="3" t="s">
        <v>257</v>
      </c>
      <c r="D17" s="2">
        <v>1.5</v>
      </c>
      <c r="E17" s="10">
        <f t="shared" si="0"/>
        <v>60</v>
      </c>
      <c r="F17" s="2">
        <v>0</v>
      </c>
      <c r="G17" s="2">
        <v>11</v>
      </c>
      <c r="H17" s="2">
        <v>16</v>
      </c>
      <c r="I17" s="2">
        <v>11</v>
      </c>
      <c r="J17" s="2">
        <v>10</v>
      </c>
      <c r="K17" s="2">
        <v>7</v>
      </c>
      <c r="L17" s="2">
        <v>4</v>
      </c>
      <c r="M17" s="2">
        <v>1</v>
      </c>
      <c r="N17" s="2">
        <f t="shared" si="1"/>
        <v>60</v>
      </c>
      <c r="O17" s="4">
        <f t="shared" si="2"/>
        <v>2.0166666666666666</v>
      </c>
      <c r="P17" s="4">
        <f t="shared" si="3"/>
        <v>0.7903937134252917</v>
      </c>
      <c r="Q17" s="2">
        <v>0</v>
      </c>
      <c r="R17" s="2">
        <v>0</v>
      </c>
      <c r="S17" s="6"/>
    </row>
    <row r="18" spans="1:19" ht="21.75">
      <c r="A18" s="25"/>
      <c r="B18" s="3" t="s">
        <v>247</v>
      </c>
      <c r="C18" s="3" t="s">
        <v>258</v>
      </c>
      <c r="D18" s="2">
        <v>2</v>
      </c>
      <c r="E18" s="10">
        <f t="shared" si="0"/>
        <v>119</v>
      </c>
      <c r="F18" s="2">
        <v>0</v>
      </c>
      <c r="G18" s="2">
        <v>2</v>
      </c>
      <c r="H18" s="2">
        <v>10</v>
      </c>
      <c r="I18" s="2">
        <v>35</v>
      </c>
      <c r="J18" s="2">
        <v>22</v>
      </c>
      <c r="K18" s="2">
        <v>28</v>
      </c>
      <c r="L18" s="2">
        <v>12</v>
      </c>
      <c r="M18" s="2">
        <v>10</v>
      </c>
      <c r="N18" s="2">
        <f t="shared" si="1"/>
        <v>119</v>
      </c>
      <c r="O18" s="4">
        <f t="shared" si="2"/>
        <v>2.588235294117647</v>
      </c>
      <c r="P18" s="4">
        <f t="shared" si="3"/>
        <v>0.7323470351758075</v>
      </c>
      <c r="Q18" s="2">
        <v>0</v>
      </c>
      <c r="R18" s="2">
        <v>0</v>
      </c>
      <c r="S18" s="6"/>
    </row>
    <row r="19" spans="1:19" ht="21.75">
      <c r="A19" s="25"/>
      <c r="B19" s="3" t="s">
        <v>248</v>
      </c>
      <c r="C19" s="3" t="s">
        <v>259</v>
      </c>
      <c r="D19" s="2">
        <v>2</v>
      </c>
      <c r="E19" s="10">
        <f t="shared" si="0"/>
        <v>118</v>
      </c>
      <c r="F19" s="2">
        <v>0</v>
      </c>
      <c r="G19" s="2">
        <v>3</v>
      </c>
      <c r="H19" s="2">
        <v>10</v>
      </c>
      <c r="I19" s="2">
        <v>24</v>
      </c>
      <c r="J19" s="2">
        <v>31</v>
      </c>
      <c r="K19" s="2">
        <v>18</v>
      </c>
      <c r="L19" s="2">
        <v>18</v>
      </c>
      <c r="M19" s="2">
        <v>14</v>
      </c>
      <c r="N19" s="2">
        <f t="shared" si="1"/>
        <v>118</v>
      </c>
      <c r="O19" s="4">
        <f t="shared" si="2"/>
        <v>2.6822033898305087</v>
      </c>
      <c r="P19" s="4">
        <f t="shared" si="3"/>
        <v>0.785637100414581</v>
      </c>
      <c r="Q19" s="2">
        <v>0</v>
      </c>
      <c r="R19" s="2">
        <v>0</v>
      </c>
      <c r="S19" s="6"/>
    </row>
    <row r="20" spans="1:19" ht="21.75">
      <c r="A20" s="25"/>
      <c r="B20" s="3" t="s">
        <v>249</v>
      </c>
      <c r="C20" s="3" t="s">
        <v>260</v>
      </c>
      <c r="D20" s="2">
        <v>1.5</v>
      </c>
      <c r="E20" s="10">
        <f t="shared" si="0"/>
        <v>119</v>
      </c>
      <c r="F20" s="2">
        <v>2</v>
      </c>
      <c r="G20" s="2">
        <v>27</v>
      </c>
      <c r="H20" s="2">
        <v>26</v>
      </c>
      <c r="I20" s="2">
        <v>31</v>
      </c>
      <c r="J20" s="2">
        <v>12</v>
      </c>
      <c r="K20" s="2">
        <v>9</v>
      </c>
      <c r="L20" s="2">
        <v>5</v>
      </c>
      <c r="M20" s="2">
        <v>2</v>
      </c>
      <c r="N20" s="2">
        <f t="shared" si="1"/>
        <v>114</v>
      </c>
      <c r="O20" s="4">
        <f t="shared" si="2"/>
        <v>1.8464912280701755</v>
      </c>
      <c r="P20" s="4">
        <f t="shared" si="3"/>
        <v>0.7839597895794392</v>
      </c>
      <c r="Q20" s="2">
        <v>4</v>
      </c>
      <c r="R20" s="2">
        <v>1</v>
      </c>
      <c r="S20" s="6"/>
    </row>
    <row r="21" spans="1:19" ht="21.75">
      <c r="A21" s="25"/>
      <c r="B21" s="3" t="s">
        <v>250</v>
      </c>
      <c r="C21" s="3" t="s">
        <v>261</v>
      </c>
      <c r="D21" s="2">
        <v>1</v>
      </c>
      <c r="E21" s="10">
        <f t="shared" si="0"/>
        <v>244</v>
      </c>
      <c r="F21" s="2">
        <v>1</v>
      </c>
      <c r="G21" s="2">
        <v>5</v>
      </c>
      <c r="H21" s="2">
        <v>4</v>
      </c>
      <c r="I21" s="2">
        <v>13</v>
      </c>
      <c r="J21" s="2">
        <v>33</v>
      </c>
      <c r="K21" s="2">
        <v>53</v>
      </c>
      <c r="L21" s="2">
        <v>68</v>
      </c>
      <c r="M21" s="2">
        <v>67</v>
      </c>
      <c r="N21" s="2">
        <f t="shared" si="1"/>
        <v>244</v>
      </c>
      <c r="O21" s="4">
        <f t="shared" si="2"/>
        <v>3.2151639344262297</v>
      </c>
      <c r="P21" s="4">
        <f t="shared" si="3"/>
        <v>0.7353874116794833</v>
      </c>
      <c r="Q21" s="2">
        <v>0</v>
      </c>
      <c r="R21" s="2">
        <v>0</v>
      </c>
      <c r="S21" s="6"/>
    </row>
    <row r="22" spans="1:19" ht="21.75">
      <c r="A22" s="25"/>
      <c r="B22" s="3" t="s">
        <v>251</v>
      </c>
      <c r="C22" s="3" t="s">
        <v>262</v>
      </c>
      <c r="D22" s="2">
        <v>1</v>
      </c>
      <c r="E22" s="10">
        <f t="shared" si="0"/>
        <v>55</v>
      </c>
      <c r="F22" s="2">
        <v>0</v>
      </c>
      <c r="G22" s="2">
        <v>3</v>
      </c>
      <c r="H22" s="2">
        <v>13</v>
      </c>
      <c r="I22" s="2">
        <v>19</v>
      </c>
      <c r="J22" s="2">
        <v>8</v>
      </c>
      <c r="K22" s="2">
        <v>7</v>
      </c>
      <c r="L22" s="2">
        <v>4</v>
      </c>
      <c r="M22" s="2">
        <v>1</v>
      </c>
      <c r="N22" s="2">
        <f t="shared" si="1"/>
        <v>55</v>
      </c>
      <c r="O22" s="4">
        <f t="shared" si="2"/>
        <v>2.172727272727273</v>
      </c>
      <c r="P22" s="4">
        <f t="shared" si="3"/>
        <v>0.6955585186686747</v>
      </c>
      <c r="Q22" s="2">
        <v>0</v>
      </c>
      <c r="R22" s="2">
        <v>0</v>
      </c>
      <c r="S22" s="6"/>
    </row>
    <row r="23" spans="1:19" ht="21.75">
      <c r="A23" s="25"/>
      <c r="B23" s="3" t="s">
        <v>322</v>
      </c>
      <c r="C23" s="3" t="s">
        <v>324</v>
      </c>
      <c r="D23" s="2">
        <v>2</v>
      </c>
      <c r="E23" s="10">
        <f t="shared" si="0"/>
        <v>10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10</v>
      </c>
      <c r="N23" s="2">
        <f t="shared" si="1"/>
        <v>10</v>
      </c>
      <c r="O23" s="4">
        <f t="shared" si="2"/>
        <v>4</v>
      </c>
      <c r="P23" s="4">
        <f t="shared" si="3"/>
        <v>0</v>
      </c>
      <c r="Q23" s="2">
        <v>0</v>
      </c>
      <c r="R23" s="2">
        <v>0</v>
      </c>
      <c r="S23" s="6"/>
    </row>
    <row r="24" spans="1:19" ht="21.75">
      <c r="A24" s="25"/>
      <c r="B24" s="3" t="s">
        <v>323</v>
      </c>
      <c r="C24" s="3" t="s">
        <v>325</v>
      </c>
      <c r="D24" s="2">
        <v>2</v>
      </c>
      <c r="E24" s="10">
        <f t="shared" si="0"/>
        <v>10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10</v>
      </c>
      <c r="N24" s="2">
        <f t="shared" si="1"/>
        <v>10</v>
      </c>
      <c r="O24" s="4">
        <f t="shared" si="2"/>
        <v>4</v>
      </c>
      <c r="P24" s="4">
        <f t="shared" si="3"/>
        <v>0</v>
      </c>
      <c r="Q24" s="2">
        <v>0</v>
      </c>
      <c r="R24" s="2">
        <v>0</v>
      </c>
      <c r="S24" s="6"/>
    </row>
    <row r="25" spans="1:19" ht="21.75">
      <c r="A25" s="25"/>
      <c r="B25" s="3" t="s">
        <v>252</v>
      </c>
      <c r="C25" s="3" t="s">
        <v>263</v>
      </c>
      <c r="D25" s="2">
        <v>2</v>
      </c>
      <c r="E25" s="10">
        <f t="shared" si="0"/>
        <v>244</v>
      </c>
      <c r="F25" s="2">
        <v>1</v>
      </c>
      <c r="G25" s="2">
        <v>13</v>
      </c>
      <c r="H25" s="2">
        <v>19</v>
      </c>
      <c r="I25" s="2">
        <v>30</v>
      </c>
      <c r="J25" s="2">
        <v>30</v>
      </c>
      <c r="K25" s="2">
        <v>68</v>
      </c>
      <c r="L25" s="2">
        <v>39</v>
      </c>
      <c r="M25" s="2">
        <v>34</v>
      </c>
      <c r="N25" s="2">
        <f t="shared" si="1"/>
        <v>234</v>
      </c>
      <c r="O25" s="4">
        <f t="shared" si="2"/>
        <v>2.7905982905982905</v>
      </c>
      <c r="P25" s="4">
        <f t="shared" si="3"/>
        <v>0.8641465238591969</v>
      </c>
      <c r="Q25" s="2">
        <v>9</v>
      </c>
      <c r="R25" s="2">
        <v>1</v>
      </c>
      <c r="S25" s="6"/>
    </row>
    <row r="26" spans="1:19" ht="21.75">
      <c r="A26" s="25"/>
      <c r="B26" s="3" t="s">
        <v>253</v>
      </c>
      <c r="C26" s="3" t="s">
        <v>263</v>
      </c>
      <c r="D26" s="2">
        <v>2</v>
      </c>
      <c r="E26" s="10">
        <f t="shared" si="0"/>
        <v>33</v>
      </c>
      <c r="F26" s="2">
        <v>0</v>
      </c>
      <c r="G26" s="2">
        <v>0</v>
      </c>
      <c r="H26" s="2">
        <v>0</v>
      </c>
      <c r="I26" s="2">
        <v>1</v>
      </c>
      <c r="J26" s="2">
        <v>0</v>
      </c>
      <c r="K26" s="2">
        <v>0</v>
      </c>
      <c r="L26" s="2">
        <v>1</v>
      </c>
      <c r="M26" s="2">
        <v>31</v>
      </c>
      <c r="N26" s="2">
        <f t="shared" si="1"/>
        <v>33</v>
      </c>
      <c r="O26" s="4">
        <f t="shared" si="2"/>
        <v>3.9242424242424243</v>
      </c>
      <c r="P26" s="4">
        <f t="shared" si="3"/>
        <v>0.35078293644818925</v>
      </c>
      <c r="Q26" s="2">
        <v>0</v>
      </c>
      <c r="R26" s="2">
        <v>0</v>
      </c>
      <c r="S26" s="6"/>
    </row>
    <row r="27" spans="1:19" ht="21.75">
      <c r="A27" s="25"/>
      <c r="B27" s="3" t="s">
        <v>254</v>
      </c>
      <c r="C27" s="3" t="s">
        <v>264</v>
      </c>
      <c r="D27" s="2">
        <v>1</v>
      </c>
      <c r="E27" s="10">
        <f t="shared" si="0"/>
        <v>115</v>
      </c>
      <c r="F27" s="2">
        <v>6</v>
      </c>
      <c r="G27" s="2">
        <v>24</v>
      </c>
      <c r="H27" s="2">
        <v>18</v>
      </c>
      <c r="I27" s="2">
        <v>30</v>
      </c>
      <c r="J27" s="2">
        <v>14</v>
      </c>
      <c r="K27" s="2">
        <v>7</v>
      </c>
      <c r="L27" s="2">
        <v>5</v>
      </c>
      <c r="M27" s="2">
        <v>11</v>
      </c>
      <c r="N27" s="2">
        <f t="shared" si="1"/>
        <v>115</v>
      </c>
      <c r="O27" s="4">
        <f t="shared" si="2"/>
        <v>1.9869565217391305</v>
      </c>
      <c r="P27" s="4">
        <f t="shared" si="3"/>
        <v>1.0139480939575136</v>
      </c>
      <c r="Q27" s="2">
        <v>0</v>
      </c>
      <c r="R27" s="2">
        <v>0</v>
      </c>
      <c r="S27" s="6"/>
    </row>
    <row r="28" spans="1:19" ht="21.75">
      <c r="A28" s="25"/>
      <c r="B28" s="3" t="s">
        <v>255</v>
      </c>
      <c r="C28" s="3" t="s">
        <v>265</v>
      </c>
      <c r="D28" s="2">
        <v>1</v>
      </c>
      <c r="E28" s="10">
        <f t="shared" si="0"/>
        <v>115</v>
      </c>
      <c r="F28" s="2">
        <v>10</v>
      </c>
      <c r="G28" s="2">
        <v>10</v>
      </c>
      <c r="H28" s="2">
        <v>14</v>
      </c>
      <c r="I28" s="2">
        <v>27</v>
      </c>
      <c r="J28" s="2">
        <v>35</v>
      </c>
      <c r="K28" s="2">
        <v>14</v>
      </c>
      <c r="L28" s="2">
        <v>2</v>
      </c>
      <c r="M28" s="2">
        <v>3</v>
      </c>
      <c r="N28" s="2">
        <f t="shared" si="1"/>
        <v>115</v>
      </c>
      <c r="O28" s="4">
        <f t="shared" si="2"/>
        <v>2.0304347826086957</v>
      </c>
      <c r="P28" s="4">
        <f t="shared" si="3"/>
        <v>0.8975496995364635</v>
      </c>
      <c r="Q28" s="2">
        <v>0</v>
      </c>
      <c r="R28" s="2">
        <v>0</v>
      </c>
      <c r="S28" s="6"/>
    </row>
    <row r="29" spans="1:18" ht="21.75">
      <c r="A29" s="25"/>
      <c r="B29" s="23" t="s">
        <v>60</v>
      </c>
      <c r="C29" s="23"/>
      <c r="D29" s="23"/>
      <c r="E29" s="11">
        <f aca="true" t="shared" si="6" ref="E29:N29">SUM(E15:E28)</f>
        <v>1416</v>
      </c>
      <c r="F29" s="11">
        <f t="shared" si="6"/>
        <v>22</v>
      </c>
      <c r="G29" s="11">
        <f t="shared" si="6"/>
        <v>113</v>
      </c>
      <c r="H29" s="11">
        <f t="shared" si="6"/>
        <v>135</v>
      </c>
      <c r="I29" s="11">
        <f t="shared" si="6"/>
        <v>242</v>
      </c>
      <c r="J29" s="11">
        <f t="shared" si="6"/>
        <v>222</v>
      </c>
      <c r="K29" s="11">
        <f t="shared" si="6"/>
        <v>254</v>
      </c>
      <c r="L29" s="11">
        <f t="shared" si="6"/>
        <v>187</v>
      </c>
      <c r="M29" s="11">
        <f t="shared" si="6"/>
        <v>226</v>
      </c>
      <c r="N29" s="11">
        <f t="shared" si="6"/>
        <v>1401</v>
      </c>
      <c r="O29" s="18">
        <f t="shared" si="2"/>
        <v>2.6231263383297643</v>
      </c>
      <c r="P29" s="18">
        <f t="shared" si="3"/>
        <v>0.9725022754150501</v>
      </c>
      <c r="Q29" s="11">
        <f>SUM(Q15:Q28)</f>
        <v>13</v>
      </c>
      <c r="R29" s="11">
        <f>SUM(R15:R28)</f>
        <v>2</v>
      </c>
    </row>
    <row r="30" spans="1:18" ht="22.5" thickBot="1">
      <c r="A30" s="27"/>
      <c r="B30" s="20" t="s">
        <v>61</v>
      </c>
      <c r="C30" s="20"/>
      <c r="D30" s="20"/>
      <c r="E30" s="14">
        <f>E29*100/$E$29</f>
        <v>100</v>
      </c>
      <c r="F30" s="14">
        <f aca="true" t="shared" si="7" ref="F30:N30">F29*100/$E$29</f>
        <v>1.5536723163841808</v>
      </c>
      <c r="G30" s="14">
        <f t="shared" si="7"/>
        <v>7.980225988700565</v>
      </c>
      <c r="H30" s="14">
        <f t="shared" si="7"/>
        <v>9.533898305084746</v>
      </c>
      <c r="I30" s="14">
        <f t="shared" si="7"/>
        <v>17.09039548022599</v>
      </c>
      <c r="J30" s="14">
        <f t="shared" si="7"/>
        <v>15.677966101694915</v>
      </c>
      <c r="K30" s="14">
        <f t="shared" si="7"/>
        <v>17.937853107344633</v>
      </c>
      <c r="L30" s="14">
        <f t="shared" si="7"/>
        <v>13.206214689265536</v>
      </c>
      <c r="M30" s="14">
        <f t="shared" si="7"/>
        <v>15.96045197740113</v>
      </c>
      <c r="N30" s="14">
        <f t="shared" si="7"/>
        <v>98.94067796610169</v>
      </c>
      <c r="O30" s="19"/>
      <c r="P30" s="19"/>
      <c r="Q30" s="14">
        <f>Q29*100/$E$29</f>
        <v>0.9180790960451978</v>
      </c>
      <c r="R30" s="14">
        <f>R29*100/$E$29</f>
        <v>0.14124293785310735</v>
      </c>
    </row>
    <row r="31" spans="1:18" ht="22.5" thickTop="1">
      <c r="A31" s="21" t="s">
        <v>58</v>
      </c>
      <c r="B31" s="21"/>
      <c r="C31" s="21"/>
      <c r="D31" s="21"/>
      <c r="E31" s="13">
        <f aca="true" t="shared" si="8" ref="E31:N31">SUM(E13,E29)</f>
        <v>3368</v>
      </c>
      <c r="F31" s="13">
        <f t="shared" si="8"/>
        <v>45</v>
      </c>
      <c r="G31" s="13">
        <f t="shared" si="8"/>
        <v>155</v>
      </c>
      <c r="H31" s="13">
        <f t="shared" si="8"/>
        <v>187</v>
      </c>
      <c r="I31" s="13">
        <f t="shared" si="8"/>
        <v>402</v>
      </c>
      <c r="J31" s="13">
        <f t="shared" si="8"/>
        <v>434</v>
      </c>
      <c r="K31" s="13">
        <f t="shared" si="8"/>
        <v>699</v>
      </c>
      <c r="L31" s="13">
        <f t="shared" si="8"/>
        <v>593</v>
      </c>
      <c r="M31" s="13">
        <f t="shared" si="8"/>
        <v>824</v>
      </c>
      <c r="N31" s="13">
        <f t="shared" si="8"/>
        <v>3339</v>
      </c>
      <c r="O31" s="18">
        <f>(1*G31+1.5*H31+2*I31+2.5*J31+3*K31+3.5*L31+4*M31)/N31</f>
        <v>2.9329140461215935</v>
      </c>
      <c r="P31" s="18">
        <f>SQRT((F31*0^2+G31*1^2+H31*1.5^2+I31*2^2+J31*2.5^2+K31*3^2+L31*3.5^2+M31*4^2)/N31-O31^2)</f>
        <v>0.9341083847673849</v>
      </c>
      <c r="Q31" s="13">
        <f>SUM(Q13,Q29)</f>
        <v>27</v>
      </c>
      <c r="R31" s="13">
        <f>SUM(R13,R29)</f>
        <v>2</v>
      </c>
    </row>
    <row r="32" spans="1:18" ht="22.5" thickBot="1">
      <c r="A32" s="20" t="s">
        <v>59</v>
      </c>
      <c r="B32" s="20"/>
      <c r="C32" s="20"/>
      <c r="D32" s="20"/>
      <c r="E32" s="14">
        <f>E31*100/$E$31</f>
        <v>100</v>
      </c>
      <c r="F32" s="14">
        <f aca="true" t="shared" si="9" ref="F32:N32">F31*100/$E$31</f>
        <v>1.336104513064133</v>
      </c>
      <c r="G32" s="14">
        <f t="shared" si="9"/>
        <v>4.602137767220903</v>
      </c>
      <c r="H32" s="14">
        <f t="shared" si="9"/>
        <v>5.552256532066508</v>
      </c>
      <c r="I32" s="14">
        <f t="shared" si="9"/>
        <v>11.935866983372922</v>
      </c>
      <c r="J32" s="14">
        <f t="shared" si="9"/>
        <v>12.885985748218527</v>
      </c>
      <c r="K32" s="14">
        <f t="shared" si="9"/>
        <v>20.7541567695962</v>
      </c>
      <c r="L32" s="14">
        <f t="shared" si="9"/>
        <v>17.60688836104513</v>
      </c>
      <c r="M32" s="14">
        <f t="shared" si="9"/>
        <v>24.465558194774346</v>
      </c>
      <c r="N32" s="14">
        <f t="shared" si="9"/>
        <v>99.13895486935867</v>
      </c>
      <c r="O32" s="19"/>
      <c r="P32" s="19"/>
      <c r="Q32" s="14">
        <f>Q31*100/$E$31</f>
        <v>0.8016627078384798</v>
      </c>
      <c r="R32" s="14">
        <f>R31*100/$E$31</f>
        <v>0.05938242280285035</v>
      </c>
    </row>
    <row r="33" ht="22.5" thickTop="1"/>
  </sheetData>
  <mergeCells count="24">
    <mergeCell ref="O2:O3"/>
    <mergeCell ref="A2:A3"/>
    <mergeCell ref="B2:B3"/>
    <mergeCell ref="C2:C3"/>
    <mergeCell ref="D2:D3"/>
    <mergeCell ref="P2:P3"/>
    <mergeCell ref="Q2:R2"/>
    <mergeCell ref="A4:A14"/>
    <mergeCell ref="B13:D13"/>
    <mergeCell ref="O13:O14"/>
    <mergeCell ref="P13:P14"/>
    <mergeCell ref="B14:D14"/>
    <mergeCell ref="E2:E3"/>
    <mergeCell ref="F2:M2"/>
    <mergeCell ref="N2:N3"/>
    <mergeCell ref="A32:D32"/>
    <mergeCell ref="O31:O32"/>
    <mergeCell ref="P31:P32"/>
    <mergeCell ref="O29:O30"/>
    <mergeCell ref="P29:P30"/>
    <mergeCell ref="B30:D30"/>
    <mergeCell ref="A31:D31"/>
    <mergeCell ref="A15:A30"/>
    <mergeCell ref="B29:D29"/>
  </mergeCells>
  <printOptions horizontalCentered="1"/>
  <pageMargins left="0.7480314960629921" right="0.7480314960629921" top="0.7874015748031497" bottom="0.5511811023622047" header="0.3937007874015748" footer="0.3937007874015748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04"/>
  <sheetViews>
    <sheetView view="pageBreakPreview" zoomScaleSheetLayoutView="100" workbookViewId="0" topLeftCell="O86">
      <selection activeCell="S1" sqref="S1"/>
    </sheetView>
  </sheetViews>
  <sheetFormatPr defaultColWidth="9.140625" defaultRowHeight="21.75"/>
  <cols>
    <col min="1" max="1" width="5.57421875" style="1" customWidth="1"/>
    <col min="3" max="3" width="33.28125" style="0" customWidth="1"/>
    <col min="4" max="4" width="4.7109375" style="0" customWidth="1"/>
    <col min="5" max="5" width="7.8515625" style="0" customWidth="1"/>
    <col min="6" max="13" width="5.8515625" style="0" customWidth="1"/>
    <col min="15" max="16" width="7.140625" style="0" customWidth="1"/>
    <col min="17" max="18" width="6.7109375" style="0" customWidth="1"/>
  </cols>
  <sheetData>
    <row r="1" spans="2:19" ht="23.25">
      <c r="B1" s="7"/>
      <c r="C1" s="8" t="s">
        <v>275</v>
      </c>
      <c r="D1" s="1"/>
      <c r="E1" s="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6"/>
      <c r="S1" s="6"/>
    </row>
    <row r="2" spans="1:19" ht="21.75">
      <c r="A2" s="28" t="s">
        <v>327</v>
      </c>
      <c r="B2" s="28" t="s">
        <v>0</v>
      </c>
      <c r="C2" s="28" t="s">
        <v>1</v>
      </c>
      <c r="D2" s="28" t="s">
        <v>2</v>
      </c>
      <c r="E2" s="33" t="s">
        <v>41</v>
      </c>
      <c r="F2" s="29" t="s">
        <v>44</v>
      </c>
      <c r="G2" s="30"/>
      <c r="H2" s="30"/>
      <c r="I2" s="30"/>
      <c r="J2" s="30"/>
      <c r="K2" s="30"/>
      <c r="L2" s="30"/>
      <c r="M2" s="31"/>
      <c r="N2" s="28" t="s">
        <v>43</v>
      </c>
      <c r="O2" s="28" t="s">
        <v>3</v>
      </c>
      <c r="P2" s="28" t="s">
        <v>6</v>
      </c>
      <c r="Q2" s="32" t="s">
        <v>42</v>
      </c>
      <c r="R2" s="32"/>
      <c r="S2" s="6"/>
    </row>
    <row r="3" spans="1:19" ht="21.75">
      <c r="A3" s="28"/>
      <c r="B3" s="28"/>
      <c r="C3" s="28"/>
      <c r="D3" s="28"/>
      <c r="E3" s="33"/>
      <c r="F3" s="2">
        <v>0</v>
      </c>
      <c r="G3" s="2">
        <v>1</v>
      </c>
      <c r="H3" s="2">
        <v>1.5</v>
      </c>
      <c r="I3" s="2">
        <v>2</v>
      </c>
      <c r="J3" s="2">
        <v>2.5</v>
      </c>
      <c r="K3" s="2">
        <v>3</v>
      </c>
      <c r="L3" s="2">
        <v>3.5</v>
      </c>
      <c r="M3" s="2">
        <v>4</v>
      </c>
      <c r="N3" s="28"/>
      <c r="O3" s="28"/>
      <c r="P3" s="28"/>
      <c r="Q3" s="2" t="s">
        <v>4</v>
      </c>
      <c r="R3" s="4" t="s">
        <v>5</v>
      </c>
      <c r="S3" s="6"/>
    </row>
    <row r="4" spans="1:19" ht="21.75">
      <c r="A4" s="2">
        <v>1</v>
      </c>
      <c r="B4" s="3" t="s">
        <v>20</v>
      </c>
      <c r="C4" s="5" t="s">
        <v>9</v>
      </c>
      <c r="D4" s="2">
        <v>3</v>
      </c>
      <c r="E4" s="10">
        <f aca="true" t="shared" si="0" ref="E4:E17">SUM(Q4:R4,F4:M4)</f>
        <v>419</v>
      </c>
      <c r="F4" s="2">
        <v>25</v>
      </c>
      <c r="G4" s="2">
        <v>36</v>
      </c>
      <c r="H4" s="2">
        <v>44</v>
      </c>
      <c r="I4" s="2">
        <v>61</v>
      </c>
      <c r="J4" s="2">
        <v>57</v>
      </c>
      <c r="K4" s="2">
        <v>45</v>
      </c>
      <c r="L4" s="2">
        <v>51</v>
      </c>
      <c r="M4" s="2">
        <v>100</v>
      </c>
      <c r="N4" s="2">
        <f aca="true" t="shared" si="1" ref="N4:N17">SUM(F4:M4)</f>
        <v>419</v>
      </c>
      <c r="O4" s="4">
        <f aca="true" t="shared" si="2" ref="O4:O18">(1*G4+1.5*H4+2*I4+2.5*J4+3*K4+3.5*L4+4*M4)/N4</f>
        <v>2.5775656324582337</v>
      </c>
      <c r="P4" s="4">
        <f aca="true" t="shared" si="3" ref="P4:P18">SQRT((F4*0^2+G4*1^2+H4*1.5^2+I4*2^2+J4*2.5^2+K4*3^2+L4*3.5^2+M4*4^2)/N4-O4^2)</f>
        <v>1.17778676480655</v>
      </c>
      <c r="Q4" s="2">
        <v>0</v>
      </c>
      <c r="R4" s="2">
        <v>0</v>
      </c>
      <c r="S4" s="6"/>
    </row>
    <row r="5" spans="1:19" ht="21.75">
      <c r="A5" s="2">
        <v>2</v>
      </c>
      <c r="B5" s="3" t="s">
        <v>64</v>
      </c>
      <c r="C5" s="5" t="s">
        <v>74</v>
      </c>
      <c r="D5" s="2">
        <v>3</v>
      </c>
      <c r="E5" s="10">
        <f t="shared" si="0"/>
        <v>537</v>
      </c>
      <c r="F5" s="2">
        <v>8</v>
      </c>
      <c r="G5" s="2">
        <v>32</v>
      </c>
      <c r="H5" s="2">
        <v>40</v>
      </c>
      <c r="I5" s="2">
        <v>81</v>
      </c>
      <c r="J5" s="2">
        <v>83</v>
      </c>
      <c r="K5" s="2">
        <v>76</v>
      </c>
      <c r="L5" s="2">
        <v>56</v>
      </c>
      <c r="M5" s="2">
        <v>142</v>
      </c>
      <c r="N5" s="2">
        <f t="shared" si="1"/>
        <v>518</v>
      </c>
      <c r="O5" s="4">
        <f t="shared" si="2"/>
        <v>2.805984555984556</v>
      </c>
      <c r="P5" s="4">
        <f t="shared" si="3"/>
        <v>1.009846740805713</v>
      </c>
      <c r="Q5" s="2">
        <v>0</v>
      </c>
      <c r="R5" s="2">
        <v>19</v>
      </c>
      <c r="S5" s="6"/>
    </row>
    <row r="6" spans="1:19" ht="21.75">
      <c r="A6" s="2">
        <v>3</v>
      </c>
      <c r="B6" s="3" t="s">
        <v>110</v>
      </c>
      <c r="C6" s="5" t="s">
        <v>135</v>
      </c>
      <c r="D6" s="2">
        <v>3</v>
      </c>
      <c r="E6" s="10">
        <f t="shared" si="0"/>
        <v>499</v>
      </c>
      <c r="F6" s="2">
        <v>103</v>
      </c>
      <c r="G6" s="2">
        <v>28</v>
      </c>
      <c r="H6" s="2">
        <v>44</v>
      </c>
      <c r="I6" s="2">
        <v>75</v>
      </c>
      <c r="J6" s="2">
        <v>65</v>
      </c>
      <c r="K6" s="2">
        <v>83</v>
      </c>
      <c r="L6" s="2">
        <v>45</v>
      </c>
      <c r="M6" s="2">
        <v>54</v>
      </c>
      <c r="N6" s="2">
        <f t="shared" si="1"/>
        <v>497</v>
      </c>
      <c r="O6" s="4">
        <f t="shared" si="2"/>
        <v>2.0704225352112675</v>
      </c>
      <c r="P6" s="4">
        <f t="shared" si="3"/>
        <v>1.319285224489591</v>
      </c>
      <c r="Q6" s="2">
        <v>1</v>
      </c>
      <c r="R6" s="2">
        <v>1</v>
      </c>
      <c r="S6" s="6"/>
    </row>
    <row r="7" spans="1:19" ht="21.75" customHeight="1">
      <c r="A7" s="2">
        <v>4</v>
      </c>
      <c r="B7" s="3" t="s">
        <v>19</v>
      </c>
      <c r="C7" s="3" t="s">
        <v>45</v>
      </c>
      <c r="D7" s="2">
        <v>2</v>
      </c>
      <c r="E7" s="10">
        <f t="shared" si="0"/>
        <v>206</v>
      </c>
      <c r="F7" s="2">
        <v>2</v>
      </c>
      <c r="G7" s="2">
        <v>25</v>
      </c>
      <c r="H7" s="2">
        <v>13</v>
      </c>
      <c r="I7" s="2">
        <v>33</v>
      </c>
      <c r="J7" s="2">
        <v>22</v>
      </c>
      <c r="K7" s="2">
        <v>44</v>
      </c>
      <c r="L7" s="2">
        <v>16</v>
      </c>
      <c r="M7" s="2">
        <v>51</v>
      </c>
      <c r="N7" s="2">
        <f t="shared" si="1"/>
        <v>206</v>
      </c>
      <c r="O7" s="4">
        <f t="shared" si="2"/>
        <v>2.7063106796116503</v>
      </c>
      <c r="P7" s="4">
        <f t="shared" si="3"/>
        <v>1.0404017990556242</v>
      </c>
      <c r="Q7" s="2">
        <v>0</v>
      </c>
      <c r="R7" s="2">
        <v>0</v>
      </c>
      <c r="S7" s="6"/>
    </row>
    <row r="8" spans="1:19" ht="21.75">
      <c r="A8" s="2">
        <v>5</v>
      </c>
      <c r="B8" s="3" t="s">
        <v>84</v>
      </c>
      <c r="C8" s="3" t="s">
        <v>97</v>
      </c>
      <c r="D8" s="2">
        <v>3</v>
      </c>
      <c r="E8" s="10">
        <f t="shared" si="0"/>
        <v>277</v>
      </c>
      <c r="F8" s="2">
        <v>2</v>
      </c>
      <c r="G8" s="2">
        <v>7</v>
      </c>
      <c r="H8" s="2">
        <v>17</v>
      </c>
      <c r="I8" s="2">
        <v>31</v>
      </c>
      <c r="J8" s="2">
        <v>57</v>
      </c>
      <c r="K8" s="2">
        <v>60</v>
      </c>
      <c r="L8" s="2">
        <v>30</v>
      </c>
      <c r="M8" s="2">
        <v>73</v>
      </c>
      <c r="N8" s="2">
        <f t="shared" si="1"/>
        <v>277</v>
      </c>
      <c r="O8" s="4">
        <f t="shared" si="2"/>
        <v>2.9386281588447654</v>
      </c>
      <c r="P8" s="4">
        <f t="shared" si="3"/>
        <v>0.8685368390549287</v>
      </c>
      <c r="Q8" s="2">
        <v>0</v>
      </c>
      <c r="R8" s="2">
        <v>0</v>
      </c>
      <c r="S8" s="6"/>
    </row>
    <row r="9" spans="1:19" ht="21.75">
      <c r="A9" s="2">
        <v>6</v>
      </c>
      <c r="B9" s="3" t="s">
        <v>120</v>
      </c>
      <c r="C9" s="3" t="s">
        <v>145</v>
      </c>
      <c r="D9" s="2">
        <v>3</v>
      </c>
      <c r="E9" s="10">
        <f t="shared" si="0"/>
        <v>220</v>
      </c>
      <c r="F9" s="2">
        <v>0</v>
      </c>
      <c r="G9" s="2">
        <v>41</v>
      </c>
      <c r="H9" s="2">
        <v>38</v>
      </c>
      <c r="I9" s="2">
        <v>44</v>
      </c>
      <c r="J9" s="2">
        <v>30</v>
      </c>
      <c r="K9" s="2">
        <v>32</v>
      </c>
      <c r="L9" s="2">
        <v>14</v>
      </c>
      <c r="M9" s="2">
        <v>21</v>
      </c>
      <c r="N9" s="2">
        <f t="shared" si="1"/>
        <v>220</v>
      </c>
      <c r="O9" s="4">
        <f t="shared" si="2"/>
        <v>2.227272727272727</v>
      </c>
      <c r="P9" s="4">
        <f t="shared" si="3"/>
        <v>0.939381720350639</v>
      </c>
      <c r="Q9" s="2">
        <v>0</v>
      </c>
      <c r="R9" s="2">
        <v>0</v>
      </c>
      <c r="S9" s="6"/>
    </row>
    <row r="10" spans="1:19" ht="21.75">
      <c r="A10" s="2">
        <v>7</v>
      </c>
      <c r="B10" s="3" t="s">
        <v>159</v>
      </c>
      <c r="C10" s="5" t="s">
        <v>74</v>
      </c>
      <c r="D10" s="2">
        <v>1</v>
      </c>
      <c r="E10" s="10">
        <f t="shared" si="0"/>
        <v>272</v>
      </c>
      <c r="F10" s="2">
        <v>28</v>
      </c>
      <c r="G10" s="2">
        <v>32</v>
      </c>
      <c r="H10" s="2">
        <v>39</v>
      </c>
      <c r="I10" s="2">
        <v>37</v>
      </c>
      <c r="J10" s="2">
        <v>36</v>
      </c>
      <c r="K10" s="2">
        <v>33</v>
      </c>
      <c r="L10" s="2">
        <v>18</v>
      </c>
      <c r="M10" s="2">
        <v>46</v>
      </c>
      <c r="N10" s="2">
        <f t="shared" si="1"/>
        <v>269</v>
      </c>
      <c r="O10" s="4">
        <f t="shared" si="2"/>
        <v>2.2323420074349443</v>
      </c>
      <c r="P10" s="4">
        <f t="shared" si="3"/>
        <v>1.2281224896457459</v>
      </c>
      <c r="Q10" s="2">
        <v>0</v>
      </c>
      <c r="R10" s="2">
        <v>3</v>
      </c>
      <c r="S10" s="6"/>
    </row>
    <row r="11" spans="1:19" ht="21.75">
      <c r="A11" s="2">
        <v>8</v>
      </c>
      <c r="B11" s="3" t="s">
        <v>172</v>
      </c>
      <c r="C11" s="3" t="s">
        <v>97</v>
      </c>
      <c r="D11" s="2">
        <v>2</v>
      </c>
      <c r="E11" s="10">
        <f t="shared" si="0"/>
        <v>129</v>
      </c>
      <c r="F11" s="2">
        <v>2</v>
      </c>
      <c r="G11" s="2">
        <v>16</v>
      </c>
      <c r="H11" s="2">
        <v>18</v>
      </c>
      <c r="I11" s="2">
        <v>26</v>
      </c>
      <c r="J11" s="2">
        <v>23</v>
      </c>
      <c r="K11" s="2">
        <v>14</v>
      </c>
      <c r="L11" s="2">
        <v>6</v>
      </c>
      <c r="M11" s="2">
        <v>24</v>
      </c>
      <c r="N11" s="2">
        <f t="shared" si="1"/>
        <v>129</v>
      </c>
      <c r="O11" s="4">
        <f t="shared" si="2"/>
        <v>2.4147286821705425</v>
      </c>
      <c r="P11" s="4">
        <f t="shared" si="3"/>
        <v>1.0251186942200154</v>
      </c>
      <c r="Q11" s="2">
        <v>0</v>
      </c>
      <c r="R11" s="2">
        <v>0</v>
      </c>
      <c r="S11" s="6"/>
    </row>
    <row r="12" spans="1:19" ht="21.75">
      <c r="A12" s="2">
        <v>9</v>
      </c>
      <c r="B12" s="3" t="s">
        <v>173</v>
      </c>
      <c r="C12" s="3" t="s">
        <v>183</v>
      </c>
      <c r="D12" s="2">
        <v>1.5</v>
      </c>
      <c r="E12" s="10">
        <f t="shared" si="0"/>
        <v>37</v>
      </c>
      <c r="F12" s="2">
        <v>6</v>
      </c>
      <c r="G12" s="2">
        <v>4</v>
      </c>
      <c r="H12" s="2">
        <v>9</v>
      </c>
      <c r="I12" s="2">
        <v>6</v>
      </c>
      <c r="J12" s="2">
        <v>2</v>
      </c>
      <c r="K12" s="2">
        <v>7</v>
      </c>
      <c r="L12" s="2">
        <v>2</v>
      </c>
      <c r="M12" s="2">
        <v>1</v>
      </c>
      <c r="N12" s="2">
        <f t="shared" si="1"/>
        <v>37</v>
      </c>
      <c r="O12" s="4">
        <f t="shared" si="2"/>
        <v>1.7972972972972974</v>
      </c>
      <c r="P12" s="4">
        <f t="shared" si="3"/>
        <v>1.099505167935567</v>
      </c>
      <c r="Q12" s="2">
        <v>0</v>
      </c>
      <c r="R12" s="2">
        <v>0</v>
      </c>
      <c r="S12" s="6"/>
    </row>
    <row r="13" spans="1:19" ht="21.75">
      <c r="A13" s="2">
        <v>10</v>
      </c>
      <c r="B13" s="3" t="s">
        <v>191</v>
      </c>
      <c r="C13" s="5" t="s">
        <v>210</v>
      </c>
      <c r="D13" s="2">
        <v>1</v>
      </c>
      <c r="E13" s="10">
        <f t="shared" si="0"/>
        <v>296</v>
      </c>
      <c r="F13" s="2">
        <v>25</v>
      </c>
      <c r="G13" s="2">
        <v>64</v>
      </c>
      <c r="H13" s="2">
        <v>69</v>
      </c>
      <c r="I13" s="2">
        <v>44</v>
      </c>
      <c r="J13" s="2">
        <v>32</v>
      </c>
      <c r="K13" s="2">
        <v>22</v>
      </c>
      <c r="L13" s="2">
        <v>16</v>
      </c>
      <c r="M13" s="2">
        <v>22</v>
      </c>
      <c r="N13" s="2">
        <f t="shared" si="1"/>
        <v>294</v>
      </c>
      <c r="O13" s="4">
        <f t="shared" si="2"/>
        <v>1.8554421768707483</v>
      </c>
      <c r="P13" s="4">
        <f t="shared" si="3"/>
        <v>1.0580213410990875</v>
      </c>
      <c r="Q13" s="2">
        <v>0</v>
      </c>
      <c r="R13" s="2">
        <v>2</v>
      </c>
      <c r="S13" s="6"/>
    </row>
    <row r="14" spans="1:19" ht="21.75" customHeight="1">
      <c r="A14" s="2">
        <v>11</v>
      </c>
      <c r="B14" s="3" t="s">
        <v>199</v>
      </c>
      <c r="C14" s="3" t="s">
        <v>217</v>
      </c>
      <c r="D14" s="2">
        <v>2</v>
      </c>
      <c r="E14" s="10">
        <f t="shared" si="0"/>
        <v>123</v>
      </c>
      <c r="F14" s="2">
        <v>0</v>
      </c>
      <c r="G14" s="2">
        <v>20</v>
      </c>
      <c r="H14" s="2">
        <v>15</v>
      </c>
      <c r="I14" s="2">
        <v>15</v>
      </c>
      <c r="J14" s="2">
        <v>23</v>
      </c>
      <c r="K14" s="2">
        <v>20</v>
      </c>
      <c r="L14" s="2">
        <v>12</v>
      </c>
      <c r="M14" s="2">
        <v>18</v>
      </c>
      <c r="N14" s="2">
        <f t="shared" si="1"/>
        <v>123</v>
      </c>
      <c r="O14" s="4">
        <f t="shared" si="2"/>
        <v>2.4715447154471546</v>
      </c>
      <c r="P14" s="4">
        <f t="shared" si="3"/>
        <v>0.9924528474968436</v>
      </c>
      <c r="Q14" s="2">
        <v>0</v>
      </c>
      <c r="R14" s="2">
        <v>0</v>
      </c>
      <c r="S14" s="6"/>
    </row>
    <row r="15" spans="1:19" ht="21.75">
      <c r="A15" s="2">
        <v>12</v>
      </c>
      <c r="B15" s="3" t="s">
        <v>200</v>
      </c>
      <c r="C15" s="3" t="s">
        <v>218</v>
      </c>
      <c r="D15" s="2">
        <v>1.5</v>
      </c>
      <c r="E15" s="10">
        <f t="shared" si="0"/>
        <v>74</v>
      </c>
      <c r="F15" s="2">
        <v>1</v>
      </c>
      <c r="G15" s="2">
        <v>10</v>
      </c>
      <c r="H15" s="2">
        <v>13</v>
      </c>
      <c r="I15" s="2">
        <v>26</v>
      </c>
      <c r="J15" s="2">
        <v>8</v>
      </c>
      <c r="K15" s="2">
        <v>8</v>
      </c>
      <c r="L15" s="2">
        <v>5</v>
      </c>
      <c r="M15" s="2">
        <v>3</v>
      </c>
      <c r="N15" s="2">
        <f t="shared" si="1"/>
        <v>74</v>
      </c>
      <c r="O15" s="4">
        <f t="shared" si="2"/>
        <v>2.0945945945945947</v>
      </c>
      <c r="P15" s="4">
        <f t="shared" si="3"/>
        <v>0.8206608892264307</v>
      </c>
      <c r="Q15" s="2">
        <v>0</v>
      </c>
      <c r="R15" s="2">
        <v>0</v>
      </c>
      <c r="S15" s="6"/>
    </row>
    <row r="16" spans="1:19" ht="21.75">
      <c r="A16" s="2">
        <v>13</v>
      </c>
      <c r="B16" s="3" t="s">
        <v>245</v>
      </c>
      <c r="C16" s="3" t="s">
        <v>236</v>
      </c>
      <c r="D16" s="2">
        <v>2</v>
      </c>
      <c r="E16" s="10">
        <f t="shared" si="0"/>
        <v>119</v>
      </c>
      <c r="F16" s="2">
        <v>0</v>
      </c>
      <c r="G16" s="2">
        <v>7</v>
      </c>
      <c r="H16" s="2">
        <v>5</v>
      </c>
      <c r="I16" s="2">
        <v>15</v>
      </c>
      <c r="J16" s="2">
        <v>20</v>
      </c>
      <c r="K16" s="2">
        <v>32</v>
      </c>
      <c r="L16" s="2">
        <v>19</v>
      </c>
      <c r="M16" s="2">
        <v>21</v>
      </c>
      <c r="N16" s="2">
        <f t="shared" si="1"/>
        <v>119</v>
      </c>
      <c r="O16" s="4">
        <f t="shared" si="2"/>
        <v>2.865546218487395</v>
      </c>
      <c r="P16" s="4">
        <f t="shared" si="3"/>
        <v>0.8343907327641383</v>
      </c>
      <c r="Q16" s="2">
        <v>0</v>
      </c>
      <c r="R16" s="2">
        <v>0</v>
      </c>
      <c r="S16" s="6"/>
    </row>
    <row r="17" spans="1:19" ht="21.75">
      <c r="A17" s="2">
        <v>14</v>
      </c>
      <c r="B17" s="3" t="s">
        <v>246</v>
      </c>
      <c r="C17" s="3" t="s">
        <v>257</v>
      </c>
      <c r="D17" s="2">
        <v>1.5</v>
      </c>
      <c r="E17" s="10">
        <f t="shared" si="0"/>
        <v>60</v>
      </c>
      <c r="F17" s="2">
        <v>0</v>
      </c>
      <c r="G17" s="2">
        <v>11</v>
      </c>
      <c r="H17" s="2">
        <v>16</v>
      </c>
      <c r="I17" s="2">
        <v>11</v>
      </c>
      <c r="J17" s="2">
        <v>10</v>
      </c>
      <c r="K17" s="2">
        <v>7</v>
      </c>
      <c r="L17" s="2">
        <v>4</v>
      </c>
      <c r="M17" s="2">
        <v>1</v>
      </c>
      <c r="N17" s="2">
        <f t="shared" si="1"/>
        <v>60</v>
      </c>
      <c r="O17" s="4">
        <f t="shared" si="2"/>
        <v>2.0166666666666666</v>
      </c>
      <c r="P17" s="4">
        <f t="shared" si="3"/>
        <v>0.7903937134252917</v>
      </c>
      <c r="Q17" s="2">
        <v>0</v>
      </c>
      <c r="R17" s="2">
        <v>0</v>
      </c>
      <c r="S17" s="6"/>
    </row>
    <row r="18" spans="1:19" ht="21.75">
      <c r="A18" s="34" t="s">
        <v>58</v>
      </c>
      <c r="B18" s="35"/>
      <c r="C18" s="35"/>
      <c r="D18" s="36"/>
      <c r="E18" s="11">
        <f aca="true" t="shared" si="4" ref="E18:N18">SUM(E4:E17)</f>
        <v>3268</v>
      </c>
      <c r="F18" s="11">
        <f t="shared" si="4"/>
        <v>202</v>
      </c>
      <c r="G18" s="11">
        <f t="shared" si="4"/>
        <v>333</v>
      </c>
      <c r="H18" s="11">
        <f t="shared" si="4"/>
        <v>380</v>
      </c>
      <c r="I18" s="11">
        <f t="shared" si="4"/>
        <v>505</v>
      </c>
      <c r="J18" s="11">
        <f t="shared" si="4"/>
        <v>468</v>
      </c>
      <c r="K18" s="11">
        <f t="shared" si="4"/>
        <v>483</v>
      </c>
      <c r="L18" s="11">
        <f t="shared" si="4"/>
        <v>294</v>
      </c>
      <c r="M18" s="11">
        <f t="shared" si="4"/>
        <v>577</v>
      </c>
      <c r="N18" s="11">
        <f t="shared" si="4"/>
        <v>3242</v>
      </c>
      <c r="O18" s="18">
        <f t="shared" si="2"/>
        <v>2.4272054287476865</v>
      </c>
      <c r="P18" s="18">
        <f t="shared" si="3"/>
        <v>1.1400699786395052</v>
      </c>
      <c r="Q18" s="11">
        <f>SUM(Q4:Q17)</f>
        <v>1</v>
      </c>
      <c r="R18" s="11">
        <f>SUM(R4:R17)</f>
        <v>25</v>
      </c>
      <c r="S18" s="6"/>
    </row>
    <row r="19" spans="1:19" ht="21.75">
      <c r="A19" s="34" t="s">
        <v>59</v>
      </c>
      <c r="B19" s="35" t="s">
        <v>59</v>
      </c>
      <c r="C19" s="35"/>
      <c r="D19" s="36"/>
      <c r="E19" s="12">
        <f>E18*100/$E$18</f>
        <v>100</v>
      </c>
      <c r="F19" s="12">
        <f aca="true" t="shared" si="5" ref="F19:N19">F18*100/$E$18</f>
        <v>6.181150550795594</v>
      </c>
      <c r="G19" s="12">
        <f t="shared" si="5"/>
        <v>10.189718482252141</v>
      </c>
      <c r="H19" s="12">
        <f t="shared" si="5"/>
        <v>11.627906976744185</v>
      </c>
      <c r="I19" s="12">
        <f t="shared" si="5"/>
        <v>15.452876376988984</v>
      </c>
      <c r="J19" s="12">
        <f t="shared" si="5"/>
        <v>14.320685434516523</v>
      </c>
      <c r="K19" s="12">
        <f t="shared" si="5"/>
        <v>14.7796817625459</v>
      </c>
      <c r="L19" s="12">
        <f t="shared" si="5"/>
        <v>8.996328029375764</v>
      </c>
      <c r="M19" s="12">
        <f t="shared" si="5"/>
        <v>17.656058751529986</v>
      </c>
      <c r="N19" s="12">
        <f t="shared" si="5"/>
        <v>99.20440636474908</v>
      </c>
      <c r="O19" s="22"/>
      <c r="P19" s="22"/>
      <c r="Q19" s="12">
        <f>Q18*100/$E$18</f>
        <v>0.030599755201958383</v>
      </c>
      <c r="R19" s="12">
        <f>R18*100/$E$18</f>
        <v>0.7649938800489596</v>
      </c>
      <c r="S19" s="6"/>
    </row>
    <row r="20" spans="1:19" ht="21.75">
      <c r="A20" s="15"/>
      <c r="B20" s="15"/>
      <c r="C20" s="15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/>
      <c r="P20" s="17"/>
      <c r="Q20" s="16"/>
      <c r="R20" s="16"/>
      <c r="S20" s="6"/>
    </row>
    <row r="21" spans="1:19" ht="21.75">
      <c r="A21" s="15"/>
      <c r="B21" s="15"/>
      <c r="C21" s="15"/>
      <c r="D21" s="1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/>
      <c r="P21" s="17"/>
      <c r="Q21" s="16"/>
      <c r="R21" s="16"/>
      <c r="S21" s="6"/>
    </row>
    <row r="22" spans="1:19" ht="21.75">
      <c r="A22" s="15"/>
      <c r="B22" s="15"/>
      <c r="C22" s="15"/>
      <c r="D22" s="1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/>
      <c r="P22" s="17"/>
      <c r="Q22" s="16"/>
      <c r="R22" s="16"/>
      <c r="S22" s="6"/>
    </row>
    <row r="23" spans="2:19" ht="23.25">
      <c r="B23" s="7"/>
      <c r="C23" s="8" t="s">
        <v>276</v>
      </c>
      <c r="D23" s="1"/>
      <c r="E23" s="9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6"/>
      <c r="S23" s="6"/>
    </row>
    <row r="24" spans="1:19" ht="21.75">
      <c r="A24" s="28" t="s">
        <v>327</v>
      </c>
      <c r="B24" s="28" t="s">
        <v>0</v>
      </c>
      <c r="C24" s="28" t="s">
        <v>1</v>
      </c>
      <c r="D24" s="28" t="s">
        <v>2</v>
      </c>
      <c r="E24" s="33" t="s">
        <v>41</v>
      </c>
      <c r="F24" s="29" t="s">
        <v>44</v>
      </c>
      <c r="G24" s="30"/>
      <c r="H24" s="30"/>
      <c r="I24" s="30"/>
      <c r="J24" s="30"/>
      <c r="K24" s="30"/>
      <c r="L24" s="30"/>
      <c r="M24" s="31"/>
      <c r="N24" s="28" t="s">
        <v>43</v>
      </c>
      <c r="O24" s="28" t="s">
        <v>3</v>
      </c>
      <c r="P24" s="28" t="s">
        <v>6</v>
      </c>
      <c r="Q24" s="32" t="s">
        <v>42</v>
      </c>
      <c r="R24" s="32"/>
      <c r="S24" s="6"/>
    </row>
    <row r="25" spans="1:19" ht="21.75">
      <c r="A25" s="28"/>
      <c r="B25" s="28"/>
      <c r="C25" s="28"/>
      <c r="D25" s="28"/>
      <c r="E25" s="33"/>
      <c r="F25" s="2">
        <v>0</v>
      </c>
      <c r="G25" s="2">
        <v>1</v>
      </c>
      <c r="H25" s="2">
        <v>1.5</v>
      </c>
      <c r="I25" s="2">
        <v>2</v>
      </c>
      <c r="J25" s="2">
        <v>2.5</v>
      </c>
      <c r="K25" s="2">
        <v>3</v>
      </c>
      <c r="L25" s="2">
        <v>3.5</v>
      </c>
      <c r="M25" s="2">
        <v>4</v>
      </c>
      <c r="N25" s="28"/>
      <c r="O25" s="28"/>
      <c r="P25" s="28"/>
      <c r="Q25" s="2" t="s">
        <v>4</v>
      </c>
      <c r="R25" s="4" t="s">
        <v>5</v>
      </c>
      <c r="S25" s="6"/>
    </row>
    <row r="26" spans="1:19" ht="21.75">
      <c r="A26" s="2">
        <v>1</v>
      </c>
      <c r="B26" s="3" t="s">
        <v>35</v>
      </c>
      <c r="C26" s="3" t="s">
        <v>53</v>
      </c>
      <c r="D26" s="2">
        <v>2</v>
      </c>
      <c r="E26" s="10">
        <f aca="true" t="shared" si="6" ref="E26:E62">SUM(Q26:R26,F26:M26)</f>
        <v>422</v>
      </c>
      <c r="F26" s="2">
        <v>2</v>
      </c>
      <c r="G26" s="2">
        <v>30</v>
      </c>
      <c r="H26" s="2">
        <v>33</v>
      </c>
      <c r="I26" s="2">
        <v>56</v>
      </c>
      <c r="J26" s="2">
        <v>55</v>
      </c>
      <c r="K26" s="2">
        <v>103</v>
      </c>
      <c r="L26" s="2">
        <v>59</v>
      </c>
      <c r="M26" s="2">
        <v>82</v>
      </c>
      <c r="N26" s="2">
        <f aca="true" t="shared" si="7" ref="N26:N62">SUM(F26:M26)</f>
        <v>420</v>
      </c>
      <c r="O26" s="4">
        <f aca="true" t="shared" si="8" ref="O26:O63">(1*G26+1.5*H26+2*I26+2.5*J26+3*K26+3.5*L26+4*M26)/N26</f>
        <v>2.7916666666666665</v>
      </c>
      <c r="P26" s="4">
        <f aca="true" t="shared" si="9" ref="P26:P63">SQRT((F26*0^2+G26*1^2+H26*1.5^2+I26*2^2+J26*2.5^2+K26*3^2+L26*3.5^2+M26*4^2)/N26-O26^2)</f>
        <v>0.9264895771178091</v>
      </c>
      <c r="Q26" s="2">
        <v>2</v>
      </c>
      <c r="R26" s="2">
        <v>0</v>
      </c>
      <c r="S26" s="6"/>
    </row>
    <row r="27" spans="1:19" ht="21.75">
      <c r="A27" s="2">
        <v>2</v>
      </c>
      <c r="B27" s="3" t="s">
        <v>92</v>
      </c>
      <c r="C27" s="3" t="s">
        <v>105</v>
      </c>
      <c r="D27" s="2">
        <v>2</v>
      </c>
      <c r="E27" s="10">
        <f t="shared" si="6"/>
        <v>531</v>
      </c>
      <c r="F27" s="2">
        <v>18</v>
      </c>
      <c r="G27" s="2">
        <v>18</v>
      </c>
      <c r="H27" s="2">
        <v>20</v>
      </c>
      <c r="I27" s="2">
        <v>76</v>
      </c>
      <c r="J27" s="2">
        <v>92</v>
      </c>
      <c r="K27" s="2">
        <v>157</v>
      </c>
      <c r="L27" s="2">
        <v>63</v>
      </c>
      <c r="M27" s="2">
        <v>75</v>
      </c>
      <c r="N27" s="2">
        <f t="shared" si="7"/>
        <v>519</v>
      </c>
      <c r="O27" s="4">
        <f t="shared" si="8"/>
        <v>2.7389210019267822</v>
      </c>
      <c r="P27" s="4">
        <f t="shared" si="9"/>
        <v>0.9137926173462612</v>
      </c>
      <c r="Q27" s="2">
        <v>2</v>
      </c>
      <c r="R27" s="2">
        <v>10</v>
      </c>
      <c r="S27" s="6"/>
    </row>
    <row r="28" spans="1:19" ht="21.75">
      <c r="A28" s="2">
        <v>3</v>
      </c>
      <c r="B28" s="3" t="s">
        <v>93</v>
      </c>
      <c r="C28" s="3" t="s">
        <v>106</v>
      </c>
      <c r="D28" s="2">
        <v>2</v>
      </c>
      <c r="E28" s="10">
        <f t="shared" si="6"/>
        <v>44</v>
      </c>
      <c r="F28" s="2">
        <v>1</v>
      </c>
      <c r="G28" s="2">
        <v>1</v>
      </c>
      <c r="H28" s="2">
        <v>3</v>
      </c>
      <c r="I28" s="2">
        <v>3</v>
      </c>
      <c r="J28" s="2">
        <v>5</v>
      </c>
      <c r="K28" s="2">
        <v>9</v>
      </c>
      <c r="L28" s="2">
        <v>11</v>
      </c>
      <c r="M28" s="2">
        <v>11</v>
      </c>
      <c r="N28" s="2">
        <f t="shared" si="7"/>
        <v>44</v>
      </c>
      <c r="O28" s="4">
        <f t="shared" si="8"/>
        <v>3.034090909090909</v>
      </c>
      <c r="P28" s="4">
        <f t="shared" si="9"/>
        <v>0.9256307878262798</v>
      </c>
      <c r="Q28" s="2">
        <v>0</v>
      </c>
      <c r="R28" s="2">
        <v>0</v>
      </c>
      <c r="S28" s="6"/>
    </row>
    <row r="29" spans="1:19" ht="21.75">
      <c r="A29" s="2">
        <v>4</v>
      </c>
      <c r="B29" s="3" t="s">
        <v>129</v>
      </c>
      <c r="C29" s="3" t="s">
        <v>153</v>
      </c>
      <c r="D29" s="2">
        <v>2</v>
      </c>
      <c r="E29" s="10">
        <f t="shared" si="6"/>
        <v>497</v>
      </c>
      <c r="F29" s="2">
        <v>3</v>
      </c>
      <c r="G29" s="2">
        <v>4</v>
      </c>
      <c r="H29" s="2">
        <v>6</v>
      </c>
      <c r="I29" s="2">
        <v>9</v>
      </c>
      <c r="J29" s="2">
        <v>29</v>
      </c>
      <c r="K29" s="2">
        <v>46</v>
      </c>
      <c r="L29" s="2">
        <v>99</v>
      </c>
      <c r="M29" s="2">
        <v>278</v>
      </c>
      <c r="N29" s="2">
        <f t="shared" si="7"/>
        <v>474</v>
      </c>
      <c r="O29" s="4">
        <f t="shared" si="8"/>
        <v>3.586497890295359</v>
      </c>
      <c r="P29" s="4">
        <f t="shared" si="9"/>
        <v>0.6694881010937358</v>
      </c>
      <c r="Q29" s="2">
        <v>0</v>
      </c>
      <c r="R29" s="2">
        <v>23</v>
      </c>
      <c r="S29" s="6"/>
    </row>
    <row r="30" spans="1:19" ht="21.75">
      <c r="A30" s="2">
        <v>5</v>
      </c>
      <c r="B30" s="3" t="s">
        <v>130</v>
      </c>
      <c r="C30" s="3" t="s">
        <v>154</v>
      </c>
      <c r="D30" s="2">
        <v>2</v>
      </c>
      <c r="E30" s="10">
        <f t="shared" si="6"/>
        <v>39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9</v>
      </c>
      <c r="L30" s="2">
        <v>17</v>
      </c>
      <c r="M30" s="2">
        <v>13</v>
      </c>
      <c r="N30" s="2">
        <f t="shared" si="7"/>
        <v>39</v>
      </c>
      <c r="O30" s="4">
        <f t="shared" si="8"/>
        <v>3.551282051282051</v>
      </c>
      <c r="P30" s="4">
        <f t="shared" si="9"/>
        <v>0.37201584944992283</v>
      </c>
      <c r="Q30" s="2">
        <v>0</v>
      </c>
      <c r="R30" s="2">
        <v>0</v>
      </c>
      <c r="S30" s="6"/>
    </row>
    <row r="31" spans="1:19" ht="21.75">
      <c r="A31" s="2">
        <v>6</v>
      </c>
      <c r="B31" s="3" t="s">
        <v>282</v>
      </c>
      <c r="C31" s="3" t="s">
        <v>283</v>
      </c>
      <c r="D31" s="2">
        <v>2</v>
      </c>
      <c r="E31" s="10">
        <f t="shared" si="6"/>
        <v>9</v>
      </c>
      <c r="F31" s="2">
        <v>0</v>
      </c>
      <c r="G31" s="2">
        <v>0</v>
      </c>
      <c r="H31" s="2">
        <v>0</v>
      </c>
      <c r="I31" s="2">
        <v>1</v>
      </c>
      <c r="J31" s="2">
        <v>0</v>
      </c>
      <c r="K31" s="2">
        <v>0</v>
      </c>
      <c r="L31" s="2">
        <v>4</v>
      </c>
      <c r="M31" s="2">
        <v>4</v>
      </c>
      <c r="N31" s="2">
        <f t="shared" si="7"/>
        <v>9</v>
      </c>
      <c r="O31" s="4">
        <f t="shared" si="8"/>
        <v>3.5555555555555554</v>
      </c>
      <c r="P31" s="4">
        <f t="shared" si="9"/>
        <v>0.5983516452371677</v>
      </c>
      <c r="Q31" s="2">
        <v>0</v>
      </c>
      <c r="R31" s="2">
        <v>0</v>
      </c>
      <c r="S31" s="6"/>
    </row>
    <row r="32" spans="1:19" ht="21.75">
      <c r="A32" s="2">
        <v>7</v>
      </c>
      <c r="B32" s="3" t="s">
        <v>293</v>
      </c>
      <c r="C32" s="3" t="s">
        <v>294</v>
      </c>
      <c r="D32" s="2">
        <v>2</v>
      </c>
      <c r="E32" s="10">
        <f t="shared" si="6"/>
        <v>15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3</v>
      </c>
      <c r="L32" s="2">
        <v>5</v>
      </c>
      <c r="M32" s="2">
        <v>7</v>
      </c>
      <c r="N32" s="2">
        <f t="shared" si="7"/>
        <v>15</v>
      </c>
      <c r="O32" s="4">
        <f t="shared" si="8"/>
        <v>3.6333333333333333</v>
      </c>
      <c r="P32" s="4">
        <f t="shared" si="9"/>
        <v>0.38586123009300777</v>
      </c>
      <c r="Q32" s="2">
        <v>0</v>
      </c>
      <c r="R32" s="2">
        <v>0</v>
      </c>
      <c r="S32" s="6"/>
    </row>
    <row r="33" spans="1:19" ht="21.75">
      <c r="A33" s="2">
        <v>8</v>
      </c>
      <c r="B33" s="3" t="s">
        <v>125</v>
      </c>
      <c r="C33" s="3" t="s">
        <v>149</v>
      </c>
      <c r="D33" s="2">
        <v>2</v>
      </c>
      <c r="E33" s="10">
        <f t="shared" si="6"/>
        <v>15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3</v>
      </c>
      <c r="L33" s="2">
        <v>5</v>
      </c>
      <c r="M33" s="2">
        <v>7</v>
      </c>
      <c r="N33" s="2">
        <f t="shared" si="7"/>
        <v>15</v>
      </c>
      <c r="O33" s="4">
        <f t="shared" si="8"/>
        <v>3.6333333333333333</v>
      </c>
      <c r="P33" s="4">
        <f t="shared" si="9"/>
        <v>0.38586123009300777</v>
      </c>
      <c r="Q33" s="2">
        <v>0</v>
      </c>
      <c r="R33" s="2">
        <v>0</v>
      </c>
      <c r="S33" s="6"/>
    </row>
    <row r="34" spans="1:19" ht="21.75">
      <c r="A34" s="2">
        <v>9</v>
      </c>
      <c r="B34" s="3" t="s">
        <v>295</v>
      </c>
      <c r="C34" s="3" t="s">
        <v>296</v>
      </c>
      <c r="D34" s="2">
        <v>2</v>
      </c>
      <c r="E34" s="10">
        <f t="shared" si="6"/>
        <v>13</v>
      </c>
      <c r="F34" s="2">
        <v>1</v>
      </c>
      <c r="G34" s="2">
        <v>1</v>
      </c>
      <c r="H34" s="2">
        <v>0</v>
      </c>
      <c r="I34" s="2">
        <v>1</v>
      </c>
      <c r="J34" s="2">
        <v>0</v>
      </c>
      <c r="K34" s="2">
        <v>2</v>
      </c>
      <c r="L34" s="2">
        <v>3</v>
      </c>
      <c r="M34" s="2">
        <v>5</v>
      </c>
      <c r="N34" s="2">
        <f t="shared" si="7"/>
        <v>13</v>
      </c>
      <c r="O34" s="4">
        <f t="shared" si="8"/>
        <v>3.0384615384615383</v>
      </c>
      <c r="P34" s="4">
        <f t="shared" si="9"/>
        <v>1.2319705675420747</v>
      </c>
      <c r="Q34" s="2">
        <v>0</v>
      </c>
      <c r="R34" s="2">
        <v>0</v>
      </c>
      <c r="S34" s="6"/>
    </row>
    <row r="35" spans="1:19" ht="21.75">
      <c r="A35" s="2">
        <v>10</v>
      </c>
      <c r="B35" s="3" t="s">
        <v>297</v>
      </c>
      <c r="C35" s="3" t="s">
        <v>298</v>
      </c>
      <c r="D35" s="2">
        <v>2</v>
      </c>
      <c r="E35" s="10">
        <f t="shared" si="6"/>
        <v>13</v>
      </c>
      <c r="F35" s="2">
        <v>0</v>
      </c>
      <c r="G35" s="2">
        <v>2</v>
      </c>
      <c r="H35" s="2">
        <v>1</v>
      </c>
      <c r="I35" s="2">
        <v>1</v>
      </c>
      <c r="J35" s="2">
        <v>3</v>
      </c>
      <c r="K35" s="2">
        <v>2</v>
      </c>
      <c r="L35" s="2">
        <v>4</v>
      </c>
      <c r="M35" s="2">
        <v>0</v>
      </c>
      <c r="N35" s="2">
        <f t="shared" si="7"/>
        <v>13</v>
      </c>
      <c r="O35" s="4">
        <f t="shared" si="8"/>
        <v>2.5384615384615383</v>
      </c>
      <c r="P35" s="4">
        <f t="shared" si="9"/>
        <v>0.8871201995900616</v>
      </c>
      <c r="Q35" s="2">
        <v>0</v>
      </c>
      <c r="R35" s="2">
        <v>0</v>
      </c>
      <c r="S35" s="6"/>
    </row>
    <row r="36" spans="1:19" ht="21.75">
      <c r="A36" s="2">
        <v>11</v>
      </c>
      <c r="B36" s="3" t="s">
        <v>33</v>
      </c>
      <c r="C36" s="3" t="s">
        <v>51</v>
      </c>
      <c r="D36" s="2">
        <v>2</v>
      </c>
      <c r="E36" s="10">
        <f t="shared" si="6"/>
        <v>13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13</v>
      </c>
      <c r="N36" s="2">
        <f t="shared" si="7"/>
        <v>13</v>
      </c>
      <c r="O36" s="4">
        <f t="shared" si="8"/>
        <v>4</v>
      </c>
      <c r="P36" s="4">
        <f t="shared" si="9"/>
        <v>0</v>
      </c>
      <c r="Q36" s="2">
        <v>0</v>
      </c>
      <c r="R36" s="2">
        <v>0</v>
      </c>
      <c r="S36" s="6"/>
    </row>
    <row r="37" spans="1:19" ht="21.75">
      <c r="A37" s="2">
        <v>12</v>
      </c>
      <c r="B37" s="3" t="s">
        <v>89</v>
      </c>
      <c r="C37" s="3" t="s">
        <v>102</v>
      </c>
      <c r="D37" s="2">
        <v>2</v>
      </c>
      <c r="E37" s="10">
        <f t="shared" si="6"/>
        <v>33</v>
      </c>
      <c r="F37" s="2">
        <v>0</v>
      </c>
      <c r="G37" s="2">
        <v>4</v>
      </c>
      <c r="H37" s="2">
        <v>2</v>
      </c>
      <c r="I37" s="2">
        <v>4</v>
      </c>
      <c r="J37" s="2">
        <v>5</v>
      </c>
      <c r="K37" s="2">
        <v>6</v>
      </c>
      <c r="L37" s="2">
        <v>3</v>
      </c>
      <c r="M37" s="2">
        <v>4</v>
      </c>
      <c r="N37" s="2">
        <f t="shared" si="7"/>
        <v>28</v>
      </c>
      <c r="O37" s="4">
        <f t="shared" si="8"/>
        <v>2.5714285714285716</v>
      </c>
      <c r="P37" s="4">
        <f t="shared" si="9"/>
        <v>0.9516366138910158</v>
      </c>
      <c r="Q37" s="2">
        <v>5</v>
      </c>
      <c r="R37" s="2">
        <v>0</v>
      </c>
      <c r="S37" s="6"/>
    </row>
    <row r="38" spans="1:19" ht="21.75" customHeight="1">
      <c r="A38" s="2">
        <v>13</v>
      </c>
      <c r="B38" s="3" t="s">
        <v>90</v>
      </c>
      <c r="C38" s="3" t="s">
        <v>103</v>
      </c>
      <c r="D38" s="2">
        <v>2</v>
      </c>
      <c r="E38" s="10">
        <f t="shared" si="6"/>
        <v>35</v>
      </c>
      <c r="F38" s="2">
        <v>0</v>
      </c>
      <c r="G38" s="2">
        <v>0</v>
      </c>
      <c r="H38" s="2">
        <v>0</v>
      </c>
      <c r="I38" s="2">
        <v>3</v>
      </c>
      <c r="J38" s="2">
        <v>0</v>
      </c>
      <c r="K38" s="2">
        <v>3</v>
      </c>
      <c r="L38" s="2">
        <v>1</v>
      </c>
      <c r="M38" s="2">
        <v>18</v>
      </c>
      <c r="N38" s="2">
        <f t="shared" si="7"/>
        <v>25</v>
      </c>
      <c r="O38" s="4">
        <f t="shared" si="8"/>
        <v>3.62</v>
      </c>
      <c r="P38" s="4">
        <f t="shared" si="9"/>
        <v>0.6823488843692794</v>
      </c>
      <c r="Q38" s="2">
        <v>10</v>
      </c>
      <c r="R38" s="2">
        <v>0</v>
      </c>
      <c r="S38" s="6"/>
    </row>
    <row r="39" spans="1:19" ht="21.75">
      <c r="A39" s="2">
        <v>14</v>
      </c>
      <c r="B39" s="3" t="s">
        <v>126</v>
      </c>
      <c r="C39" s="3" t="s">
        <v>150</v>
      </c>
      <c r="D39" s="2">
        <v>2</v>
      </c>
      <c r="E39" s="10">
        <f t="shared" si="6"/>
        <v>44</v>
      </c>
      <c r="F39" s="2">
        <v>12</v>
      </c>
      <c r="G39" s="2">
        <v>12</v>
      </c>
      <c r="H39" s="2">
        <v>2</v>
      </c>
      <c r="I39" s="2">
        <v>8</v>
      </c>
      <c r="J39" s="2">
        <v>0</v>
      </c>
      <c r="K39" s="2">
        <v>3</v>
      </c>
      <c r="L39" s="2">
        <v>1</v>
      </c>
      <c r="M39" s="2">
        <v>6</v>
      </c>
      <c r="N39" s="2">
        <f t="shared" si="7"/>
        <v>44</v>
      </c>
      <c r="O39" s="4">
        <f t="shared" si="8"/>
        <v>1.5340909090909092</v>
      </c>
      <c r="P39" s="4">
        <f t="shared" si="9"/>
        <v>1.3500746076721062</v>
      </c>
      <c r="Q39" s="2">
        <v>0</v>
      </c>
      <c r="R39" s="2">
        <v>0</v>
      </c>
      <c r="S39" s="6"/>
    </row>
    <row r="40" spans="1:19" ht="21.75">
      <c r="A40" s="2">
        <v>15</v>
      </c>
      <c r="B40" s="3" t="s">
        <v>127</v>
      </c>
      <c r="C40" s="3" t="s">
        <v>151</v>
      </c>
      <c r="D40" s="2">
        <v>2</v>
      </c>
      <c r="E40" s="10">
        <f t="shared" si="6"/>
        <v>40</v>
      </c>
      <c r="F40" s="2">
        <v>1</v>
      </c>
      <c r="G40" s="2">
        <v>0</v>
      </c>
      <c r="H40" s="2">
        <v>0</v>
      </c>
      <c r="I40" s="2">
        <v>0</v>
      </c>
      <c r="J40" s="2">
        <v>1</v>
      </c>
      <c r="K40" s="2">
        <v>16</v>
      </c>
      <c r="L40" s="2">
        <v>7</v>
      </c>
      <c r="M40" s="2">
        <v>15</v>
      </c>
      <c r="N40" s="2">
        <f t="shared" si="7"/>
        <v>40</v>
      </c>
      <c r="O40" s="4">
        <f t="shared" si="8"/>
        <v>3.375</v>
      </c>
      <c r="P40" s="4">
        <f t="shared" si="9"/>
        <v>0.7137051211810101</v>
      </c>
      <c r="Q40" s="2">
        <v>0</v>
      </c>
      <c r="R40" s="2">
        <v>0</v>
      </c>
      <c r="S40" s="6"/>
    </row>
    <row r="41" spans="1:19" ht="21.75">
      <c r="A41" s="2">
        <v>16</v>
      </c>
      <c r="B41" s="3" t="s">
        <v>128</v>
      </c>
      <c r="C41" s="3" t="s">
        <v>152</v>
      </c>
      <c r="D41" s="2">
        <v>4</v>
      </c>
      <c r="E41" s="10">
        <f t="shared" si="6"/>
        <v>22</v>
      </c>
      <c r="F41" s="2">
        <v>0</v>
      </c>
      <c r="G41" s="2">
        <v>2</v>
      </c>
      <c r="H41" s="2">
        <v>3</v>
      </c>
      <c r="I41" s="2">
        <v>2</v>
      </c>
      <c r="J41" s="2">
        <v>6</v>
      </c>
      <c r="K41" s="2">
        <v>5</v>
      </c>
      <c r="L41" s="2">
        <v>4</v>
      </c>
      <c r="M41" s="2">
        <v>0</v>
      </c>
      <c r="N41" s="2">
        <f t="shared" si="7"/>
        <v>22</v>
      </c>
      <c r="O41" s="4">
        <f t="shared" si="8"/>
        <v>2.477272727272727</v>
      </c>
      <c r="P41" s="4">
        <f t="shared" si="9"/>
        <v>0.7757294620852739</v>
      </c>
      <c r="Q41" s="2">
        <v>0</v>
      </c>
      <c r="R41" s="2">
        <v>0</v>
      </c>
      <c r="S41" s="6"/>
    </row>
    <row r="42" spans="1:19" ht="21.75" customHeight="1">
      <c r="A42" s="2">
        <v>17</v>
      </c>
      <c r="B42" s="3" t="s">
        <v>91</v>
      </c>
      <c r="C42" s="3" t="s">
        <v>104</v>
      </c>
      <c r="D42" s="2">
        <v>4</v>
      </c>
      <c r="E42" s="10">
        <f t="shared" si="6"/>
        <v>21</v>
      </c>
      <c r="F42" s="2">
        <v>0</v>
      </c>
      <c r="G42" s="2">
        <v>0</v>
      </c>
      <c r="H42" s="2">
        <v>0</v>
      </c>
      <c r="I42" s="2">
        <v>2</v>
      </c>
      <c r="J42" s="2">
        <v>2</v>
      </c>
      <c r="K42" s="2">
        <v>3</v>
      </c>
      <c r="L42" s="2">
        <v>2</v>
      </c>
      <c r="M42" s="2">
        <v>12</v>
      </c>
      <c r="N42" s="2">
        <f t="shared" si="7"/>
        <v>21</v>
      </c>
      <c r="O42" s="4">
        <f t="shared" si="8"/>
        <v>3.4761904761904763</v>
      </c>
      <c r="P42" s="4">
        <f t="shared" si="9"/>
        <v>0.6982322999340557</v>
      </c>
      <c r="Q42" s="2">
        <v>0</v>
      </c>
      <c r="R42" s="2">
        <v>0</v>
      </c>
      <c r="S42" s="6"/>
    </row>
    <row r="43" spans="1:19" ht="21.75">
      <c r="A43" s="2">
        <v>18</v>
      </c>
      <c r="B43" s="3" t="s">
        <v>299</v>
      </c>
      <c r="C43" s="3" t="s">
        <v>300</v>
      </c>
      <c r="D43" s="2">
        <v>4</v>
      </c>
      <c r="E43" s="10">
        <f t="shared" si="6"/>
        <v>27</v>
      </c>
      <c r="F43" s="2">
        <v>0</v>
      </c>
      <c r="G43" s="2">
        <v>1</v>
      </c>
      <c r="H43" s="2">
        <v>0</v>
      </c>
      <c r="I43" s="2">
        <v>1</v>
      </c>
      <c r="J43" s="2">
        <v>0</v>
      </c>
      <c r="K43" s="2">
        <v>1</v>
      </c>
      <c r="L43" s="2">
        <v>9</v>
      </c>
      <c r="M43" s="2">
        <v>13</v>
      </c>
      <c r="N43" s="2">
        <f t="shared" si="7"/>
        <v>25</v>
      </c>
      <c r="O43" s="4">
        <f t="shared" si="8"/>
        <v>3.58</v>
      </c>
      <c r="P43" s="4">
        <f t="shared" si="9"/>
        <v>0.6881860213634097</v>
      </c>
      <c r="Q43" s="2">
        <v>2</v>
      </c>
      <c r="R43" s="2">
        <v>0</v>
      </c>
      <c r="S43" s="6"/>
    </row>
    <row r="44" spans="1:19" ht="21.75">
      <c r="A44" s="2">
        <v>19</v>
      </c>
      <c r="B44" s="3" t="s">
        <v>34</v>
      </c>
      <c r="C44" s="3" t="s">
        <v>52</v>
      </c>
      <c r="D44" s="2">
        <v>2</v>
      </c>
      <c r="E44" s="10">
        <f t="shared" si="6"/>
        <v>27</v>
      </c>
      <c r="F44" s="2">
        <v>0</v>
      </c>
      <c r="G44" s="2">
        <v>0</v>
      </c>
      <c r="H44" s="2">
        <v>0</v>
      </c>
      <c r="I44" s="2">
        <v>0</v>
      </c>
      <c r="J44" s="2">
        <v>3</v>
      </c>
      <c r="K44" s="2">
        <v>10</v>
      </c>
      <c r="L44" s="2">
        <v>9</v>
      </c>
      <c r="M44" s="2">
        <v>5</v>
      </c>
      <c r="N44" s="2">
        <f t="shared" si="7"/>
        <v>27</v>
      </c>
      <c r="O44" s="4">
        <f t="shared" si="8"/>
        <v>3.2962962962962963</v>
      </c>
      <c r="P44" s="4">
        <f t="shared" si="9"/>
        <v>0.45662325947918403</v>
      </c>
      <c r="Q44" s="2">
        <v>0</v>
      </c>
      <c r="R44" s="2">
        <v>0</v>
      </c>
      <c r="S44" s="6"/>
    </row>
    <row r="45" spans="1:19" ht="21.75">
      <c r="A45" s="2">
        <v>20</v>
      </c>
      <c r="B45" s="3" t="s">
        <v>301</v>
      </c>
      <c r="C45" s="3" t="s">
        <v>302</v>
      </c>
      <c r="D45" s="2">
        <v>4</v>
      </c>
      <c r="E45" s="10">
        <f t="shared" si="6"/>
        <v>21</v>
      </c>
      <c r="F45" s="2">
        <v>0</v>
      </c>
      <c r="G45" s="2">
        <v>0</v>
      </c>
      <c r="H45" s="2">
        <v>1</v>
      </c>
      <c r="I45" s="2">
        <v>5</v>
      </c>
      <c r="J45" s="2">
        <v>6</v>
      </c>
      <c r="K45" s="2">
        <v>4</v>
      </c>
      <c r="L45" s="2">
        <v>3</v>
      </c>
      <c r="M45" s="2">
        <v>2</v>
      </c>
      <c r="N45" s="2">
        <f t="shared" si="7"/>
        <v>21</v>
      </c>
      <c r="O45" s="4">
        <f t="shared" si="8"/>
        <v>2.7142857142857144</v>
      </c>
      <c r="P45" s="4">
        <f t="shared" si="9"/>
        <v>0.6826319612776873</v>
      </c>
      <c r="Q45" s="2">
        <v>0</v>
      </c>
      <c r="R45" s="2">
        <v>0</v>
      </c>
      <c r="S45" s="6"/>
    </row>
    <row r="46" spans="1:19" ht="21.75">
      <c r="A46" s="2">
        <v>21</v>
      </c>
      <c r="B46" s="3" t="s">
        <v>36</v>
      </c>
      <c r="C46" s="3" t="s">
        <v>54</v>
      </c>
      <c r="D46" s="2">
        <v>2</v>
      </c>
      <c r="E46" s="10">
        <f t="shared" si="6"/>
        <v>419</v>
      </c>
      <c r="F46" s="2">
        <v>13</v>
      </c>
      <c r="G46" s="2">
        <v>102</v>
      </c>
      <c r="H46" s="2">
        <v>41</v>
      </c>
      <c r="I46" s="2">
        <v>58</v>
      </c>
      <c r="J46" s="2">
        <v>45</v>
      </c>
      <c r="K46" s="2">
        <v>78</v>
      </c>
      <c r="L46" s="2">
        <v>27</v>
      </c>
      <c r="M46" s="2">
        <v>55</v>
      </c>
      <c r="N46" s="2">
        <f t="shared" si="7"/>
        <v>419</v>
      </c>
      <c r="O46" s="4">
        <f t="shared" si="8"/>
        <v>2.2446300715990453</v>
      </c>
      <c r="P46" s="4">
        <f t="shared" si="9"/>
        <v>1.102368266025727</v>
      </c>
      <c r="Q46" s="2">
        <v>0</v>
      </c>
      <c r="R46" s="2">
        <v>0</v>
      </c>
      <c r="S46" s="6"/>
    </row>
    <row r="47" spans="1:19" ht="21.75">
      <c r="A47" s="2">
        <v>22</v>
      </c>
      <c r="B47" s="3" t="s">
        <v>37</v>
      </c>
      <c r="C47" s="3" t="s">
        <v>55</v>
      </c>
      <c r="D47" s="2">
        <v>1</v>
      </c>
      <c r="E47" s="10">
        <f t="shared" si="6"/>
        <v>420</v>
      </c>
      <c r="F47" s="2">
        <v>2</v>
      </c>
      <c r="G47" s="2">
        <v>30</v>
      </c>
      <c r="H47" s="2">
        <v>33</v>
      </c>
      <c r="I47" s="2">
        <v>56</v>
      </c>
      <c r="J47" s="2">
        <v>55</v>
      </c>
      <c r="K47" s="2">
        <v>103</v>
      </c>
      <c r="L47" s="2">
        <v>59</v>
      </c>
      <c r="M47" s="2">
        <v>82</v>
      </c>
      <c r="N47" s="2">
        <f t="shared" si="7"/>
        <v>420</v>
      </c>
      <c r="O47" s="4">
        <f t="shared" si="8"/>
        <v>2.7916666666666665</v>
      </c>
      <c r="P47" s="4">
        <f t="shared" si="9"/>
        <v>0.9264895771178091</v>
      </c>
      <c r="Q47" s="2">
        <v>0</v>
      </c>
      <c r="R47" s="2">
        <v>0</v>
      </c>
      <c r="S47" s="6"/>
    </row>
    <row r="48" spans="1:19" ht="21.75">
      <c r="A48" s="2">
        <v>23</v>
      </c>
      <c r="B48" s="3" t="s">
        <v>32</v>
      </c>
      <c r="C48" s="3" t="s">
        <v>40</v>
      </c>
      <c r="D48" s="2">
        <v>2</v>
      </c>
      <c r="E48" s="10">
        <f t="shared" si="6"/>
        <v>419</v>
      </c>
      <c r="F48" s="2">
        <v>1</v>
      </c>
      <c r="G48" s="2">
        <v>2</v>
      </c>
      <c r="H48" s="2">
        <v>6</v>
      </c>
      <c r="I48" s="2">
        <v>15</v>
      </c>
      <c r="J48" s="2">
        <v>17</v>
      </c>
      <c r="K48" s="2">
        <v>28</v>
      </c>
      <c r="L48" s="2">
        <v>61</v>
      </c>
      <c r="M48" s="2">
        <v>289</v>
      </c>
      <c r="N48" s="2">
        <f t="shared" si="7"/>
        <v>419</v>
      </c>
      <c r="O48" s="4">
        <f t="shared" si="8"/>
        <v>3.668257756563246</v>
      </c>
      <c r="P48" s="4">
        <f t="shared" si="9"/>
        <v>0.63111037535172</v>
      </c>
      <c r="Q48" s="2">
        <v>0</v>
      </c>
      <c r="R48" s="2">
        <v>0</v>
      </c>
      <c r="S48" s="6"/>
    </row>
    <row r="49" spans="1:19" ht="21.75">
      <c r="A49" s="2">
        <v>24</v>
      </c>
      <c r="B49" s="3" t="s">
        <v>71</v>
      </c>
      <c r="C49" s="3" t="s">
        <v>81</v>
      </c>
      <c r="D49" s="2">
        <v>2</v>
      </c>
      <c r="E49" s="10">
        <f t="shared" si="6"/>
        <v>534</v>
      </c>
      <c r="F49" s="2">
        <v>10</v>
      </c>
      <c r="G49" s="2">
        <v>7</v>
      </c>
      <c r="H49" s="2">
        <v>15</v>
      </c>
      <c r="I49" s="2">
        <v>21</v>
      </c>
      <c r="J49" s="2">
        <v>35</v>
      </c>
      <c r="K49" s="2">
        <v>67</v>
      </c>
      <c r="L49" s="2">
        <v>89</v>
      </c>
      <c r="M49" s="2">
        <v>284</v>
      </c>
      <c r="N49" s="2">
        <f t="shared" si="7"/>
        <v>528</v>
      </c>
      <c r="O49" s="4">
        <f t="shared" si="8"/>
        <v>3.4232954545454546</v>
      </c>
      <c r="P49" s="4">
        <f t="shared" si="9"/>
        <v>0.8628962264114362</v>
      </c>
      <c r="Q49" s="2">
        <v>0</v>
      </c>
      <c r="R49" s="2">
        <v>6</v>
      </c>
      <c r="S49" s="6"/>
    </row>
    <row r="50" spans="1:19" ht="21.75">
      <c r="A50" s="2">
        <v>25</v>
      </c>
      <c r="B50" s="3" t="s">
        <v>117</v>
      </c>
      <c r="C50" s="3" t="s">
        <v>142</v>
      </c>
      <c r="D50" s="2">
        <v>2</v>
      </c>
      <c r="E50" s="10">
        <f t="shared" si="6"/>
        <v>511</v>
      </c>
      <c r="F50" s="2">
        <v>43</v>
      </c>
      <c r="G50" s="2">
        <v>25</v>
      </c>
      <c r="H50" s="2">
        <v>19</v>
      </c>
      <c r="I50" s="2">
        <v>14</v>
      </c>
      <c r="J50" s="2">
        <v>42</v>
      </c>
      <c r="K50" s="2">
        <v>55</v>
      </c>
      <c r="L50" s="2">
        <v>69</v>
      </c>
      <c r="M50" s="2">
        <v>244</v>
      </c>
      <c r="N50" s="2">
        <f t="shared" si="7"/>
        <v>511</v>
      </c>
      <c r="O50" s="4">
        <f t="shared" si="8"/>
        <v>3.0704500978473583</v>
      </c>
      <c r="P50" s="4">
        <f t="shared" si="9"/>
        <v>1.261319624311063</v>
      </c>
      <c r="Q50" s="2">
        <v>0</v>
      </c>
      <c r="R50" s="2">
        <v>0</v>
      </c>
      <c r="S50" s="6"/>
    </row>
    <row r="51" spans="1:19" ht="21.75">
      <c r="A51" s="2">
        <v>26</v>
      </c>
      <c r="B51" s="3" t="s">
        <v>179</v>
      </c>
      <c r="C51" s="3" t="s">
        <v>189</v>
      </c>
      <c r="D51" s="2">
        <v>2</v>
      </c>
      <c r="E51" s="10">
        <f t="shared" si="6"/>
        <v>271</v>
      </c>
      <c r="F51" s="2">
        <v>1</v>
      </c>
      <c r="G51" s="2">
        <v>3</v>
      </c>
      <c r="H51" s="2">
        <v>1</v>
      </c>
      <c r="I51" s="2">
        <v>3</v>
      </c>
      <c r="J51" s="2">
        <v>8</v>
      </c>
      <c r="K51" s="2">
        <v>31</v>
      </c>
      <c r="L51" s="2">
        <v>25</v>
      </c>
      <c r="M51" s="2">
        <v>199</v>
      </c>
      <c r="N51" s="2">
        <f t="shared" si="7"/>
        <v>271</v>
      </c>
      <c r="O51" s="4">
        <f t="shared" si="8"/>
        <v>3.715867158671587</v>
      </c>
      <c r="P51" s="4">
        <f t="shared" si="9"/>
        <v>0.5908957838499364</v>
      </c>
      <c r="Q51" s="2">
        <v>0</v>
      </c>
      <c r="R51" s="2">
        <v>0</v>
      </c>
      <c r="S51" s="6"/>
    </row>
    <row r="52" spans="1:19" ht="21.75">
      <c r="A52" s="2">
        <v>27</v>
      </c>
      <c r="B52" s="3" t="s">
        <v>180</v>
      </c>
      <c r="C52" s="3" t="s">
        <v>106</v>
      </c>
      <c r="D52" s="2">
        <v>2</v>
      </c>
      <c r="E52" s="10">
        <f t="shared" si="6"/>
        <v>37</v>
      </c>
      <c r="F52" s="2">
        <v>0</v>
      </c>
      <c r="G52" s="2">
        <v>8</v>
      </c>
      <c r="H52" s="2">
        <v>20</v>
      </c>
      <c r="I52" s="2">
        <v>8</v>
      </c>
      <c r="J52" s="2">
        <v>0</v>
      </c>
      <c r="K52" s="2">
        <v>1</v>
      </c>
      <c r="L52" s="2">
        <v>0</v>
      </c>
      <c r="M52" s="2">
        <v>0</v>
      </c>
      <c r="N52" s="2">
        <f t="shared" si="7"/>
        <v>37</v>
      </c>
      <c r="O52" s="4">
        <f t="shared" si="8"/>
        <v>1.5405405405405406</v>
      </c>
      <c r="P52" s="4">
        <f t="shared" si="9"/>
        <v>0.4089931337951768</v>
      </c>
      <c r="Q52" s="2">
        <v>0</v>
      </c>
      <c r="R52" s="2">
        <v>0</v>
      </c>
      <c r="S52" s="6"/>
    </row>
    <row r="53" spans="1:19" ht="21.75">
      <c r="A53" s="2">
        <v>28</v>
      </c>
      <c r="B53" s="3" t="s">
        <v>205</v>
      </c>
      <c r="C53" s="3" t="s">
        <v>222</v>
      </c>
      <c r="D53" s="2">
        <v>2</v>
      </c>
      <c r="E53" s="10">
        <f t="shared" si="6"/>
        <v>296</v>
      </c>
      <c r="F53" s="2">
        <v>12</v>
      </c>
      <c r="G53" s="2">
        <v>26</v>
      </c>
      <c r="H53" s="2">
        <v>28</v>
      </c>
      <c r="I53" s="2">
        <v>30</v>
      </c>
      <c r="J53" s="2">
        <v>41</v>
      </c>
      <c r="K53" s="2">
        <v>38</v>
      </c>
      <c r="L53" s="2">
        <v>36</v>
      </c>
      <c r="M53" s="2">
        <v>82</v>
      </c>
      <c r="N53" s="2">
        <f t="shared" si="7"/>
        <v>293</v>
      </c>
      <c r="O53" s="4">
        <f t="shared" si="8"/>
        <v>2.7252559726962455</v>
      </c>
      <c r="P53" s="4">
        <f t="shared" si="9"/>
        <v>1.1450041444431425</v>
      </c>
      <c r="Q53" s="2">
        <v>3</v>
      </c>
      <c r="R53" s="2">
        <v>0</v>
      </c>
      <c r="S53" s="6"/>
    </row>
    <row r="54" spans="1:19" ht="21.75">
      <c r="A54" s="2">
        <v>29</v>
      </c>
      <c r="B54" s="3" t="s">
        <v>206</v>
      </c>
      <c r="C54" s="3" t="s">
        <v>223</v>
      </c>
      <c r="D54" s="2">
        <v>2</v>
      </c>
      <c r="E54" s="10">
        <f t="shared" si="6"/>
        <v>41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1</v>
      </c>
      <c r="M54" s="2">
        <v>40</v>
      </c>
      <c r="N54" s="2">
        <f t="shared" si="7"/>
        <v>41</v>
      </c>
      <c r="O54" s="4">
        <f t="shared" si="8"/>
        <v>3.9878048780487805</v>
      </c>
      <c r="P54" s="4">
        <f t="shared" si="9"/>
        <v>0.07712872341873818</v>
      </c>
      <c r="Q54" s="2">
        <v>0</v>
      </c>
      <c r="R54" s="2">
        <v>0</v>
      </c>
      <c r="S54" s="6"/>
    </row>
    <row r="55" spans="1:19" ht="21.75">
      <c r="A55" s="2">
        <v>30</v>
      </c>
      <c r="B55" s="3" t="s">
        <v>252</v>
      </c>
      <c r="C55" s="3" t="s">
        <v>263</v>
      </c>
      <c r="D55" s="2">
        <v>2</v>
      </c>
      <c r="E55" s="10">
        <f t="shared" si="6"/>
        <v>244</v>
      </c>
      <c r="F55" s="2">
        <v>1</v>
      </c>
      <c r="G55" s="2">
        <v>13</v>
      </c>
      <c r="H55" s="2">
        <v>19</v>
      </c>
      <c r="I55" s="2">
        <v>30</v>
      </c>
      <c r="J55" s="2">
        <v>30</v>
      </c>
      <c r="K55" s="2">
        <v>68</v>
      </c>
      <c r="L55" s="2">
        <v>39</v>
      </c>
      <c r="M55" s="2">
        <v>34</v>
      </c>
      <c r="N55" s="2">
        <f t="shared" si="7"/>
        <v>234</v>
      </c>
      <c r="O55" s="4">
        <f t="shared" si="8"/>
        <v>2.7905982905982905</v>
      </c>
      <c r="P55" s="4">
        <f t="shared" si="9"/>
        <v>0.8641465238591969</v>
      </c>
      <c r="Q55" s="2">
        <v>9</v>
      </c>
      <c r="R55" s="2">
        <v>1</v>
      </c>
      <c r="S55" s="6"/>
    </row>
    <row r="56" spans="1:19" ht="21.75">
      <c r="A56" s="2">
        <v>31</v>
      </c>
      <c r="B56" s="3" t="s">
        <v>253</v>
      </c>
      <c r="C56" s="3" t="s">
        <v>263</v>
      </c>
      <c r="D56" s="2">
        <v>2</v>
      </c>
      <c r="E56" s="10">
        <f t="shared" si="6"/>
        <v>33</v>
      </c>
      <c r="F56" s="2">
        <v>0</v>
      </c>
      <c r="G56" s="2">
        <v>0</v>
      </c>
      <c r="H56" s="2">
        <v>0</v>
      </c>
      <c r="I56" s="2">
        <v>1</v>
      </c>
      <c r="J56" s="2">
        <v>0</v>
      </c>
      <c r="K56" s="2">
        <v>0</v>
      </c>
      <c r="L56" s="2">
        <v>1</v>
      </c>
      <c r="M56" s="2">
        <v>31</v>
      </c>
      <c r="N56" s="2">
        <f t="shared" si="7"/>
        <v>33</v>
      </c>
      <c r="O56" s="4">
        <f t="shared" si="8"/>
        <v>3.9242424242424243</v>
      </c>
      <c r="P56" s="4">
        <f t="shared" si="9"/>
        <v>0.35078293644818925</v>
      </c>
      <c r="Q56" s="2">
        <v>0</v>
      </c>
      <c r="R56" s="2">
        <v>0</v>
      </c>
      <c r="S56" s="6"/>
    </row>
    <row r="57" spans="1:19" ht="21.75">
      <c r="A57" s="2">
        <v>32</v>
      </c>
      <c r="B57" s="3" t="s">
        <v>178</v>
      </c>
      <c r="C57" s="3" t="s">
        <v>188</v>
      </c>
      <c r="D57" s="2">
        <v>2</v>
      </c>
      <c r="E57" s="10">
        <f t="shared" si="6"/>
        <v>11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2</v>
      </c>
      <c r="L57" s="2">
        <v>0</v>
      </c>
      <c r="M57" s="2">
        <v>8</v>
      </c>
      <c r="N57" s="2">
        <f t="shared" si="7"/>
        <v>10</v>
      </c>
      <c r="O57" s="4">
        <f t="shared" si="8"/>
        <v>3.8</v>
      </c>
      <c r="P57" s="4">
        <f t="shared" si="9"/>
        <v>0.4000000000000002</v>
      </c>
      <c r="Q57" s="2">
        <v>1</v>
      </c>
      <c r="R57" s="2">
        <v>0</v>
      </c>
      <c r="S57" s="6"/>
    </row>
    <row r="58" spans="1:19" ht="21.75">
      <c r="A58" s="2">
        <v>33</v>
      </c>
      <c r="B58" s="3" t="s">
        <v>318</v>
      </c>
      <c r="C58" s="3" t="s">
        <v>320</v>
      </c>
      <c r="D58" s="2">
        <v>2</v>
      </c>
      <c r="E58" s="10">
        <f t="shared" si="6"/>
        <v>13</v>
      </c>
      <c r="F58" s="2">
        <v>1</v>
      </c>
      <c r="G58" s="2">
        <v>0</v>
      </c>
      <c r="H58" s="2">
        <v>0</v>
      </c>
      <c r="I58" s="2">
        <v>3</v>
      </c>
      <c r="J58" s="2">
        <v>4</v>
      </c>
      <c r="K58" s="2">
        <v>2</v>
      </c>
      <c r="L58" s="2">
        <v>2</v>
      </c>
      <c r="M58" s="2">
        <v>1</v>
      </c>
      <c r="N58" s="2">
        <f t="shared" si="7"/>
        <v>13</v>
      </c>
      <c r="O58" s="4">
        <f t="shared" si="8"/>
        <v>2.5384615384615383</v>
      </c>
      <c r="P58" s="4">
        <f t="shared" si="9"/>
        <v>0.9499299257868055</v>
      </c>
      <c r="Q58" s="2">
        <v>0</v>
      </c>
      <c r="R58" s="2">
        <v>0</v>
      </c>
      <c r="S58" s="6"/>
    </row>
    <row r="59" spans="1:19" ht="21.75">
      <c r="A59" s="2">
        <v>34</v>
      </c>
      <c r="B59" s="3" t="s">
        <v>319</v>
      </c>
      <c r="C59" s="3" t="s">
        <v>321</v>
      </c>
      <c r="D59" s="2">
        <v>2</v>
      </c>
      <c r="E59" s="10">
        <f t="shared" si="6"/>
        <v>13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11</v>
      </c>
      <c r="L59" s="2">
        <v>0</v>
      </c>
      <c r="M59" s="2">
        <v>1</v>
      </c>
      <c r="N59" s="2">
        <f t="shared" si="7"/>
        <v>12</v>
      </c>
      <c r="O59" s="4">
        <f t="shared" si="8"/>
        <v>3.0833333333333335</v>
      </c>
      <c r="P59" s="4">
        <f t="shared" si="9"/>
        <v>0.276385399196284</v>
      </c>
      <c r="Q59" s="2">
        <v>0</v>
      </c>
      <c r="R59" s="2">
        <v>1</v>
      </c>
      <c r="S59" s="6"/>
    </row>
    <row r="60" spans="1:19" ht="21.75">
      <c r="A60" s="2">
        <v>35</v>
      </c>
      <c r="B60" s="3" t="s">
        <v>167</v>
      </c>
      <c r="C60" s="3" t="s">
        <v>81</v>
      </c>
      <c r="D60" s="2">
        <v>1</v>
      </c>
      <c r="E60" s="10">
        <f t="shared" si="6"/>
        <v>268</v>
      </c>
      <c r="F60" s="2">
        <v>30</v>
      </c>
      <c r="G60" s="2">
        <v>20</v>
      </c>
      <c r="H60" s="2">
        <v>7</v>
      </c>
      <c r="I60" s="2">
        <v>8</v>
      </c>
      <c r="J60" s="2">
        <v>16</v>
      </c>
      <c r="K60" s="2">
        <v>27</v>
      </c>
      <c r="L60" s="2">
        <v>20</v>
      </c>
      <c r="M60" s="2">
        <v>140</v>
      </c>
      <c r="N60" s="2">
        <f t="shared" si="7"/>
        <v>268</v>
      </c>
      <c r="O60" s="4">
        <f t="shared" si="8"/>
        <v>2.9757462686567164</v>
      </c>
      <c r="P60" s="4">
        <f t="shared" si="9"/>
        <v>1.3964137846671612</v>
      </c>
      <c r="Q60" s="2">
        <v>0</v>
      </c>
      <c r="R60" s="2">
        <v>0</v>
      </c>
      <c r="S60" s="6"/>
    </row>
    <row r="61" spans="1:19" ht="21.75">
      <c r="A61" s="2">
        <v>36</v>
      </c>
      <c r="B61" s="3" t="s">
        <v>197</v>
      </c>
      <c r="C61" s="3" t="s">
        <v>215</v>
      </c>
      <c r="D61" s="2">
        <v>1</v>
      </c>
      <c r="E61" s="10">
        <f t="shared" si="6"/>
        <v>296</v>
      </c>
      <c r="F61" s="2">
        <v>0</v>
      </c>
      <c r="G61" s="2">
        <v>1</v>
      </c>
      <c r="H61" s="2">
        <v>3</v>
      </c>
      <c r="I61" s="2">
        <v>1</v>
      </c>
      <c r="J61" s="2">
        <v>2</v>
      </c>
      <c r="K61" s="2">
        <v>7</v>
      </c>
      <c r="L61" s="2">
        <v>17</v>
      </c>
      <c r="M61" s="2">
        <v>258</v>
      </c>
      <c r="N61" s="2">
        <f t="shared" si="7"/>
        <v>289</v>
      </c>
      <c r="O61" s="4">
        <f t="shared" si="8"/>
        <v>3.8927335640138407</v>
      </c>
      <c r="P61" s="4">
        <f t="shared" si="9"/>
        <v>0.3909651817010366</v>
      </c>
      <c r="Q61" s="2">
        <v>6</v>
      </c>
      <c r="R61" s="2">
        <v>1</v>
      </c>
      <c r="S61" s="6"/>
    </row>
    <row r="62" spans="1:19" ht="21.75">
      <c r="A62" s="2">
        <v>37</v>
      </c>
      <c r="B62" s="3" t="s">
        <v>233</v>
      </c>
      <c r="C62" s="3" t="s">
        <v>242</v>
      </c>
      <c r="D62" s="2">
        <v>1</v>
      </c>
      <c r="E62" s="10">
        <f t="shared" si="6"/>
        <v>244</v>
      </c>
      <c r="F62" s="2">
        <v>4</v>
      </c>
      <c r="G62" s="2">
        <v>3</v>
      </c>
      <c r="H62" s="2">
        <v>4</v>
      </c>
      <c r="I62" s="2">
        <v>2</v>
      </c>
      <c r="J62" s="2">
        <v>6</v>
      </c>
      <c r="K62" s="2">
        <v>24</v>
      </c>
      <c r="L62" s="2">
        <v>23</v>
      </c>
      <c r="M62" s="2">
        <v>178</v>
      </c>
      <c r="N62" s="2">
        <f t="shared" si="7"/>
        <v>244</v>
      </c>
      <c r="O62" s="4">
        <f t="shared" si="8"/>
        <v>3.6577868852459017</v>
      </c>
      <c r="P62" s="4">
        <f t="shared" si="9"/>
        <v>0.7538839458182067</v>
      </c>
      <c r="Q62" s="2">
        <v>0</v>
      </c>
      <c r="R62" s="2">
        <v>0</v>
      </c>
      <c r="S62" s="6"/>
    </row>
    <row r="63" spans="1:19" ht="21.75">
      <c r="A63" s="34" t="s">
        <v>58</v>
      </c>
      <c r="B63" s="35"/>
      <c r="C63" s="35"/>
      <c r="D63" s="36"/>
      <c r="E63" s="11">
        <f aca="true" t="shared" si="10" ref="E63:N63">SUM(E26:E62)</f>
        <v>5951</v>
      </c>
      <c r="F63" s="11">
        <f t="shared" si="10"/>
        <v>156</v>
      </c>
      <c r="G63" s="11">
        <f t="shared" si="10"/>
        <v>315</v>
      </c>
      <c r="H63" s="11">
        <f t="shared" si="10"/>
        <v>267</v>
      </c>
      <c r="I63" s="11">
        <f t="shared" si="10"/>
        <v>422</v>
      </c>
      <c r="J63" s="11">
        <f t="shared" si="10"/>
        <v>508</v>
      </c>
      <c r="K63" s="11">
        <f t="shared" si="10"/>
        <v>927</v>
      </c>
      <c r="L63" s="11">
        <f t="shared" si="10"/>
        <v>778</v>
      </c>
      <c r="M63" s="11">
        <f t="shared" si="10"/>
        <v>2496</v>
      </c>
      <c r="N63" s="11">
        <f t="shared" si="10"/>
        <v>5869</v>
      </c>
      <c r="O63" s="18">
        <f t="shared" si="8"/>
        <v>3.121059805759073</v>
      </c>
      <c r="P63" s="18">
        <f t="shared" si="9"/>
        <v>1.0457450569547055</v>
      </c>
      <c r="Q63" s="11">
        <f>SUM(Q26:Q62)</f>
        <v>40</v>
      </c>
      <c r="R63" s="11">
        <f>SUM(R26:R62)</f>
        <v>42</v>
      </c>
      <c r="S63" s="6"/>
    </row>
    <row r="64" spans="1:19" ht="21.75">
      <c r="A64" s="34" t="s">
        <v>59</v>
      </c>
      <c r="B64" s="35" t="s">
        <v>59</v>
      </c>
      <c r="C64" s="35"/>
      <c r="D64" s="36"/>
      <c r="E64" s="12">
        <f>E63*100/$E$63</f>
        <v>100</v>
      </c>
      <c r="F64" s="12">
        <f aca="true" t="shared" si="11" ref="F64:N64">F63*100/$E$63</f>
        <v>2.6214081666946734</v>
      </c>
      <c r="G64" s="12">
        <f t="shared" si="11"/>
        <v>5.293228028902705</v>
      </c>
      <c r="H64" s="12">
        <f t="shared" si="11"/>
        <v>4.48664090068896</v>
      </c>
      <c r="I64" s="12">
        <f t="shared" si="11"/>
        <v>7.09124516887918</v>
      </c>
      <c r="J64" s="12">
        <f t="shared" si="11"/>
        <v>8.53638044026214</v>
      </c>
      <c r="K64" s="12">
        <f t="shared" si="11"/>
        <v>15.577213913627961</v>
      </c>
      <c r="L64" s="12">
        <f t="shared" si="11"/>
        <v>13.07343303646446</v>
      </c>
      <c r="M64" s="12">
        <f t="shared" si="11"/>
        <v>41.942530667114774</v>
      </c>
      <c r="N64" s="12">
        <f t="shared" si="11"/>
        <v>98.62208032263486</v>
      </c>
      <c r="O64" s="22"/>
      <c r="P64" s="22"/>
      <c r="Q64" s="12">
        <f>Q63*100/$E$63</f>
        <v>0.6721559401781213</v>
      </c>
      <c r="R64" s="12">
        <f>R63*100/$E$63</f>
        <v>0.7057637371870273</v>
      </c>
      <c r="S64" s="6"/>
    </row>
    <row r="65" spans="2:19" ht="23.25">
      <c r="B65" s="7"/>
      <c r="C65" s="8" t="s">
        <v>277</v>
      </c>
      <c r="D65" s="1"/>
      <c r="E65" s="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6"/>
      <c r="S65" s="6"/>
    </row>
    <row r="66" spans="1:19" ht="21.75">
      <c r="A66" s="28" t="s">
        <v>327</v>
      </c>
      <c r="B66" s="28" t="s">
        <v>0</v>
      </c>
      <c r="C66" s="28" t="s">
        <v>1</v>
      </c>
      <c r="D66" s="28" t="s">
        <v>2</v>
      </c>
      <c r="E66" s="33" t="s">
        <v>41</v>
      </c>
      <c r="F66" s="29" t="s">
        <v>44</v>
      </c>
      <c r="G66" s="30"/>
      <c r="H66" s="30"/>
      <c r="I66" s="30"/>
      <c r="J66" s="30"/>
      <c r="K66" s="30"/>
      <c r="L66" s="30"/>
      <c r="M66" s="31"/>
      <c r="N66" s="28" t="s">
        <v>43</v>
      </c>
      <c r="O66" s="28" t="s">
        <v>3</v>
      </c>
      <c r="P66" s="28" t="s">
        <v>6</v>
      </c>
      <c r="Q66" s="32" t="s">
        <v>42</v>
      </c>
      <c r="R66" s="32"/>
      <c r="S66" s="6"/>
    </row>
    <row r="67" spans="1:19" ht="21.75">
      <c r="A67" s="28"/>
      <c r="B67" s="28"/>
      <c r="C67" s="28"/>
      <c r="D67" s="28"/>
      <c r="E67" s="33"/>
      <c r="F67" s="2">
        <v>0</v>
      </c>
      <c r="G67" s="2">
        <v>1</v>
      </c>
      <c r="H67" s="2">
        <v>1.5</v>
      </c>
      <c r="I67" s="2">
        <v>2</v>
      </c>
      <c r="J67" s="2">
        <v>2.5</v>
      </c>
      <c r="K67" s="2">
        <v>3</v>
      </c>
      <c r="L67" s="2">
        <v>3.5</v>
      </c>
      <c r="M67" s="2">
        <v>4</v>
      </c>
      <c r="N67" s="28"/>
      <c r="O67" s="28"/>
      <c r="P67" s="28"/>
      <c r="Q67" s="2" t="s">
        <v>4</v>
      </c>
      <c r="R67" s="4" t="s">
        <v>5</v>
      </c>
      <c r="S67" s="6"/>
    </row>
    <row r="68" spans="1:19" ht="21.75">
      <c r="A68" s="2">
        <v>1</v>
      </c>
      <c r="B68" s="3" t="s">
        <v>17</v>
      </c>
      <c r="C68" s="5" t="s">
        <v>267</v>
      </c>
      <c r="D68" s="2">
        <v>1</v>
      </c>
      <c r="E68" s="10">
        <f aca="true" t="shared" si="12" ref="E68:E80">SUM(Q68:R68,F68:M68)</f>
        <v>123</v>
      </c>
      <c r="F68" s="2">
        <v>5</v>
      </c>
      <c r="G68" s="2">
        <v>12</v>
      </c>
      <c r="H68" s="2">
        <v>6</v>
      </c>
      <c r="I68" s="2">
        <v>21</v>
      </c>
      <c r="J68" s="2">
        <v>20</v>
      </c>
      <c r="K68" s="2">
        <v>30</v>
      </c>
      <c r="L68" s="2">
        <v>21</v>
      </c>
      <c r="M68" s="2">
        <v>8</v>
      </c>
      <c r="N68" s="2">
        <f aca="true" t="shared" si="13" ref="N68:N80">SUM(F68:M68)</f>
        <v>123</v>
      </c>
      <c r="O68" s="4">
        <f aca="true" t="shared" si="14" ref="O68:O81">(1*G68+1.5*H68+2*I68+2.5*J68+3*K68+3.5*L68+4*M68)/N68</f>
        <v>2.508130081300813</v>
      </c>
      <c r="P68" s="4">
        <f aca="true" t="shared" si="15" ref="P68:P81">SQRT((F68*0^2+G68*1^2+H68*1.5^2+I68*2^2+J68*2.5^2+K68*3^2+L68*3.5^2+M68*4^2)/N68-O68^2)</f>
        <v>0.9710938845818927</v>
      </c>
      <c r="Q68" s="2">
        <v>0</v>
      </c>
      <c r="R68" s="2">
        <v>0</v>
      </c>
      <c r="S68" s="6"/>
    </row>
    <row r="69" spans="1:19" ht="21.75">
      <c r="A69" s="2">
        <v>2</v>
      </c>
      <c r="B69" s="3" t="s">
        <v>83</v>
      </c>
      <c r="C69" s="5" t="s">
        <v>326</v>
      </c>
      <c r="D69" s="2">
        <v>1</v>
      </c>
      <c r="E69" s="10">
        <f t="shared" si="12"/>
        <v>91</v>
      </c>
      <c r="F69" s="2">
        <v>0</v>
      </c>
      <c r="G69" s="2">
        <v>1</v>
      </c>
      <c r="H69" s="2">
        <v>12</v>
      </c>
      <c r="I69" s="2">
        <v>15</v>
      </c>
      <c r="J69" s="2">
        <v>13</v>
      </c>
      <c r="K69" s="2">
        <v>26</v>
      </c>
      <c r="L69" s="2">
        <v>11</v>
      </c>
      <c r="M69" s="2">
        <v>13</v>
      </c>
      <c r="N69" s="2">
        <f t="shared" si="13"/>
        <v>91</v>
      </c>
      <c r="O69" s="4">
        <f t="shared" si="14"/>
        <v>2.7472527472527473</v>
      </c>
      <c r="P69" s="4">
        <f t="shared" si="15"/>
        <v>0.8064766211828026</v>
      </c>
      <c r="Q69" s="2">
        <v>0</v>
      </c>
      <c r="R69" s="2">
        <v>0</v>
      </c>
      <c r="S69" s="6"/>
    </row>
    <row r="70" spans="1:19" ht="21.75">
      <c r="A70" s="2">
        <v>3</v>
      </c>
      <c r="B70" s="3" t="s">
        <v>119</v>
      </c>
      <c r="C70" s="5" t="s">
        <v>144</v>
      </c>
      <c r="D70" s="2">
        <v>1</v>
      </c>
      <c r="E70" s="10">
        <f t="shared" si="12"/>
        <v>87</v>
      </c>
      <c r="F70" s="2">
        <v>5</v>
      </c>
      <c r="G70" s="2">
        <v>8</v>
      </c>
      <c r="H70" s="2">
        <v>7</v>
      </c>
      <c r="I70" s="2">
        <v>21</v>
      </c>
      <c r="J70" s="2">
        <v>17</v>
      </c>
      <c r="K70" s="2">
        <v>12</v>
      </c>
      <c r="L70" s="2">
        <v>8</v>
      </c>
      <c r="M70" s="2">
        <v>8</v>
      </c>
      <c r="N70" s="2">
        <f t="shared" si="13"/>
        <v>86</v>
      </c>
      <c r="O70" s="4">
        <f t="shared" si="14"/>
        <v>2.313953488372093</v>
      </c>
      <c r="P70" s="4">
        <f t="shared" si="15"/>
        <v>1.0088172663601842</v>
      </c>
      <c r="Q70" s="2">
        <v>1</v>
      </c>
      <c r="R70" s="2">
        <v>0</v>
      </c>
      <c r="S70" s="6"/>
    </row>
    <row r="71" spans="1:19" ht="21.75">
      <c r="A71" s="2">
        <v>4</v>
      </c>
      <c r="B71" s="3" t="s">
        <v>18</v>
      </c>
      <c r="C71" s="5" t="s">
        <v>8</v>
      </c>
      <c r="D71" s="2">
        <v>3</v>
      </c>
      <c r="E71" s="10">
        <f t="shared" si="12"/>
        <v>419</v>
      </c>
      <c r="F71" s="2">
        <v>26</v>
      </c>
      <c r="G71" s="2">
        <v>65</v>
      </c>
      <c r="H71" s="2">
        <v>45</v>
      </c>
      <c r="I71" s="2">
        <v>79</v>
      </c>
      <c r="J71" s="2">
        <v>62</v>
      </c>
      <c r="K71" s="2">
        <v>65</v>
      </c>
      <c r="L71" s="2">
        <v>41</v>
      </c>
      <c r="M71" s="2">
        <v>34</v>
      </c>
      <c r="N71" s="2">
        <f t="shared" si="13"/>
        <v>417</v>
      </c>
      <c r="O71" s="4">
        <f t="shared" si="14"/>
        <v>2.2062350119904077</v>
      </c>
      <c r="P71" s="4">
        <f t="shared" si="15"/>
        <v>1.0630752514911226</v>
      </c>
      <c r="Q71" s="2">
        <v>2</v>
      </c>
      <c r="R71" s="2">
        <v>0</v>
      </c>
      <c r="S71" s="6"/>
    </row>
    <row r="72" spans="1:19" ht="21.75">
      <c r="A72" s="2">
        <v>5</v>
      </c>
      <c r="B72" s="3" t="s">
        <v>63</v>
      </c>
      <c r="C72" s="5" t="s">
        <v>73</v>
      </c>
      <c r="D72" s="2">
        <v>3</v>
      </c>
      <c r="E72" s="10">
        <f t="shared" si="12"/>
        <v>535</v>
      </c>
      <c r="F72" s="2">
        <v>42</v>
      </c>
      <c r="G72" s="2">
        <v>134</v>
      </c>
      <c r="H72" s="2">
        <v>54</v>
      </c>
      <c r="I72" s="2">
        <v>108</v>
      </c>
      <c r="J72" s="2">
        <v>53</v>
      </c>
      <c r="K72" s="2">
        <v>79</v>
      </c>
      <c r="L72" s="2">
        <v>32</v>
      </c>
      <c r="M72" s="2">
        <v>23</v>
      </c>
      <c r="N72" s="2">
        <f t="shared" si="13"/>
        <v>525</v>
      </c>
      <c r="O72" s="4">
        <f t="shared" si="14"/>
        <v>1.9133333333333333</v>
      </c>
      <c r="P72" s="4">
        <f t="shared" si="15"/>
        <v>1.039969474521492</v>
      </c>
      <c r="Q72" s="2">
        <v>1</v>
      </c>
      <c r="R72" s="2">
        <v>9</v>
      </c>
      <c r="S72" s="6"/>
    </row>
    <row r="73" spans="1:19" ht="21.75">
      <c r="A73" s="2">
        <v>6</v>
      </c>
      <c r="B73" s="3" t="s">
        <v>109</v>
      </c>
      <c r="C73" s="5" t="s">
        <v>134</v>
      </c>
      <c r="D73" s="2">
        <v>3</v>
      </c>
      <c r="E73" s="10">
        <f t="shared" si="12"/>
        <v>505</v>
      </c>
      <c r="F73" s="2">
        <v>52</v>
      </c>
      <c r="G73" s="2">
        <v>153</v>
      </c>
      <c r="H73" s="2">
        <v>66</v>
      </c>
      <c r="I73" s="2">
        <v>58</v>
      </c>
      <c r="J73" s="2">
        <v>59</v>
      </c>
      <c r="K73" s="2">
        <v>35</v>
      </c>
      <c r="L73" s="2">
        <v>20</v>
      </c>
      <c r="M73" s="2">
        <v>32</v>
      </c>
      <c r="N73" s="2">
        <f t="shared" si="13"/>
        <v>475</v>
      </c>
      <c r="O73" s="4">
        <f t="shared" si="14"/>
        <v>1.723157894736842</v>
      </c>
      <c r="P73" s="4">
        <f t="shared" si="15"/>
        <v>1.0895148733632685</v>
      </c>
      <c r="Q73" s="2">
        <v>0</v>
      </c>
      <c r="R73" s="2">
        <v>30</v>
      </c>
      <c r="S73" s="6"/>
    </row>
    <row r="74" spans="1:19" ht="21.75">
      <c r="A74" s="2">
        <v>7</v>
      </c>
      <c r="B74" s="3" t="s">
        <v>305</v>
      </c>
      <c r="C74" s="5" t="s">
        <v>306</v>
      </c>
      <c r="D74" s="2">
        <v>1</v>
      </c>
      <c r="E74" s="10">
        <f t="shared" si="12"/>
        <v>40</v>
      </c>
      <c r="F74" s="2">
        <v>0</v>
      </c>
      <c r="G74" s="2">
        <v>0</v>
      </c>
      <c r="H74" s="2">
        <v>1</v>
      </c>
      <c r="I74" s="2">
        <v>10</v>
      </c>
      <c r="J74" s="2">
        <v>4</v>
      </c>
      <c r="K74" s="2">
        <v>11</v>
      </c>
      <c r="L74" s="2">
        <v>5</v>
      </c>
      <c r="M74" s="2">
        <v>8</v>
      </c>
      <c r="N74" s="2">
        <f t="shared" si="13"/>
        <v>39</v>
      </c>
      <c r="O74" s="4">
        <f t="shared" si="14"/>
        <v>2.923076923076923</v>
      </c>
      <c r="P74" s="4">
        <f t="shared" si="15"/>
        <v>0.755649334784174</v>
      </c>
      <c r="Q74" s="2">
        <v>1</v>
      </c>
      <c r="R74" s="2">
        <v>0</v>
      </c>
      <c r="S74" s="6"/>
    </row>
    <row r="75" spans="1:19" ht="21.75">
      <c r="A75" s="2">
        <v>8</v>
      </c>
      <c r="B75" s="3" t="s">
        <v>171</v>
      </c>
      <c r="C75" s="5" t="s">
        <v>182</v>
      </c>
      <c r="D75" s="2">
        <v>1</v>
      </c>
      <c r="E75" s="10">
        <f t="shared" si="12"/>
        <v>75</v>
      </c>
      <c r="F75" s="2">
        <v>0</v>
      </c>
      <c r="G75" s="2">
        <v>6</v>
      </c>
      <c r="H75" s="2">
        <v>0</v>
      </c>
      <c r="I75" s="2">
        <v>10</v>
      </c>
      <c r="J75" s="2">
        <v>13</v>
      </c>
      <c r="K75" s="2">
        <v>19</v>
      </c>
      <c r="L75" s="2">
        <v>7</v>
      </c>
      <c r="M75" s="2">
        <v>20</v>
      </c>
      <c r="N75" s="2">
        <f t="shared" si="13"/>
        <v>75</v>
      </c>
      <c r="O75" s="4">
        <f t="shared" si="14"/>
        <v>2.933333333333333</v>
      </c>
      <c r="P75" s="4">
        <f t="shared" si="15"/>
        <v>0.8844332774281075</v>
      </c>
      <c r="Q75" s="2">
        <v>0</v>
      </c>
      <c r="R75" s="2">
        <v>0</v>
      </c>
      <c r="S75" s="6"/>
    </row>
    <row r="76" spans="1:19" ht="21.75" customHeight="1">
      <c r="A76" s="2">
        <v>9</v>
      </c>
      <c r="B76" s="3" t="s">
        <v>244</v>
      </c>
      <c r="C76" s="5" t="s">
        <v>256</v>
      </c>
      <c r="D76" s="2">
        <v>1</v>
      </c>
      <c r="E76" s="10">
        <f t="shared" si="12"/>
        <v>55</v>
      </c>
      <c r="F76" s="2">
        <v>2</v>
      </c>
      <c r="G76" s="2">
        <v>8</v>
      </c>
      <c r="H76" s="2">
        <v>0</v>
      </c>
      <c r="I76" s="2">
        <v>6</v>
      </c>
      <c r="J76" s="2">
        <v>7</v>
      </c>
      <c r="K76" s="2">
        <v>11</v>
      </c>
      <c r="L76" s="2">
        <v>10</v>
      </c>
      <c r="M76" s="2">
        <v>11</v>
      </c>
      <c r="N76" s="2">
        <f t="shared" si="13"/>
        <v>55</v>
      </c>
      <c r="O76" s="4">
        <f t="shared" si="14"/>
        <v>2.7181818181818183</v>
      </c>
      <c r="P76" s="4">
        <f t="shared" si="15"/>
        <v>1.1027388892440675</v>
      </c>
      <c r="Q76" s="2">
        <v>0</v>
      </c>
      <c r="R76" s="2">
        <v>0</v>
      </c>
      <c r="S76" s="6"/>
    </row>
    <row r="77" spans="1:19" ht="21.75">
      <c r="A77" s="2">
        <v>10</v>
      </c>
      <c r="B77" s="3" t="s">
        <v>304</v>
      </c>
      <c r="C77" s="5" t="s">
        <v>307</v>
      </c>
      <c r="D77" s="2">
        <v>1</v>
      </c>
      <c r="E77" s="10">
        <f t="shared" si="12"/>
        <v>33</v>
      </c>
      <c r="F77" s="2">
        <v>0</v>
      </c>
      <c r="G77" s="2">
        <v>0</v>
      </c>
      <c r="H77" s="2">
        <v>3</v>
      </c>
      <c r="I77" s="2">
        <v>3</v>
      </c>
      <c r="J77" s="2">
        <v>12</v>
      </c>
      <c r="K77" s="2">
        <v>5</v>
      </c>
      <c r="L77" s="2">
        <v>9</v>
      </c>
      <c r="M77" s="2">
        <v>1</v>
      </c>
      <c r="N77" s="2">
        <f t="shared" si="13"/>
        <v>33</v>
      </c>
      <c r="O77" s="4">
        <f t="shared" si="14"/>
        <v>2.757575757575758</v>
      </c>
      <c r="P77" s="4">
        <f t="shared" si="15"/>
        <v>0.6527472493496363</v>
      </c>
      <c r="Q77" s="2">
        <v>0</v>
      </c>
      <c r="R77" s="2">
        <v>0</v>
      </c>
      <c r="S77" s="6"/>
    </row>
    <row r="78" spans="1:19" ht="21.75">
      <c r="A78" s="2">
        <v>11</v>
      </c>
      <c r="B78" s="3" t="s">
        <v>158</v>
      </c>
      <c r="C78" s="5" t="s">
        <v>73</v>
      </c>
      <c r="D78" s="2">
        <v>1</v>
      </c>
      <c r="E78" s="10">
        <f t="shared" si="12"/>
        <v>277</v>
      </c>
      <c r="F78" s="2">
        <v>9</v>
      </c>
      <c r="G78" s="2">
        <v>17</v>
      </c>
      <c r="H78" s="2">
        <v>28</v>
      </c>
      <c r="I78" s="2">
        <v>56</v>
      </c>
      <c r="J78" s="2">
        <v>45</v>
      </c>
      <c r="K78" s="2">
        <v>55</v>
      </c>
      <c r="L78" s="2">
        <v>31</v>
      </c>
      <c r="M78" s="2">
        <v>25</v>
      </c>
      <c r="N78" s="2">
        <f t="shared" si="13"/>
        <v>266</v>
      </c>
      <c r="O78" s="4">
        <f t="shared" si="14"/>
        <v>2.469924812030075</v>
      </c>
      <c r="P78" s="4">
        <f t="shared" si="15"/>
        <v>0.9444324358712582</v>
      </c>
      <c r="Q78" s="2">
        <v>2</v>
      </c>
      <c r="R78" s="2">
        <v>9</v>
      </c>
      <c r="S78" s="6"/>
    </row>
    <row r="79" spans="1:19" ht="21.75">
      <c r="A79" s="2">
        <v>12</v>
      </c>
      <c r="B79" s="3" t="s">
        <v>190</v>
      </c>
      <c r="C79" s="5" t="s">
        <v>209</v>
      </c>
      <c r="D79" s="2">
        <v>1</v>
      </c>
      <c r="E79" s="10">
        <f t="shared" si="12"/>
        <v>296</v>
      </c>
      <c r="F79" s="2">
        <v>10</v>
      </c>
      <c r="G79" s="2">
        <v>30</v>
      </c>
      <c r="H79" s="2">
        <v>44</v>
      </c>
      <c r="I79" s="2">
        <v>69</v>
      </c>
      <c r="J79" s="2">
        <v>41</v>
      </c>
      <c r="K79" s="2">
        <v>54</v>
      </c>
      <c r="L79" s="2">
        <v>28</v>
      </c>
      <c r="M79" s="2">
        <v>19</v>
      </c>
      <c r="N79" s="2">
        <f t="shared" si="13"/>
        <v>295</v>
      </c>
      <c r="O79" s="4">
        <f t="shared" si="14"/>
        <v>2.2796610169491527</v>
      </c>
      <c r="P79" s="4">
        <f t="shared" si="15"/>
        <v>0.9409298792326997</v>
      </c>
      <c r="Q79" s="2">
        <v>1</v>
      </c>
      <c r="R79" s="2">
        <v>0</v>
      </c>
      <c r="S79" s="6"/>
    </row>
    <row r="80" spans="1:19" ht="21.75">
      <c r="A80" s="2">
        <v>13</v>
      </c>
      <c r="B80" s="3" t="s">
        <v>226</v>
      </c>
      <c r="C80" s="5" t="s">
        <v>235</v>
      </c>
      <c r="D80" s="2">
        <v>1</v>
      </c>
      <c r="E80" s="10">
        <f t="shared" si="12"/>
        <v>244</v>
      </c>
      <c r="F80" s="2">
        <v>4</v>
      </c>
      <c r="G80" s="2">
        <v>3</v>
      </c>
      <c r="H80" s="2">
        <v>5</v>
      </c>
      <c r="I80" s="2">
        <v>13</v>
      </c>
      <c r="J80" s="2">
        <v>30</v>
      </c>
      <c r="K80" s="2">
        <v>52</v>
      </c>
      <c r="L80" s="2">
        <v>65</v>
      </c>
      <c r="M80" s="2">
        <v>72</v>
      </c>
      <c r="N80" s="2">
        <f t="shared" si="13"/>
        <v>244</v>
      </c>
      <c r="O80" s="4">
        <f t="shared" si="14"/>
        <v>3.209016393442623</v>
      </c>
      <c r="P80" s="4">
        <f t="shared" si="15"/>
        <v>0.803017270945135</v>
      </c>
      <c r="Q80" s="2">
        <v>0</v>
      </c>
      <c r="R80" s="2">
        <v>0</v>
      </c>
      <c r="S80" s="6"/>
    </row>
    <row r="81" spans="1:19" ht="21.75">
      <c r="A81" s="34" t="s">
        <v>58</v>
      </c>
      <c r="B81" s="35"/>
      <c r="C81" s="35"/>
      <c r="D81" s="36"/>
      <c r="E81" s="11">
        <f aca="true" t="shared" si="16" ref="E81:N81">SUM(E68:E80)</f>
        <v>2780</v>
      </c>
      <c r="F81" s="11">
        <f t="shared" si="16"/>
        <v>155</v>
      </c>
      <c r="G81" s="11">
        <f t="shared" si="16"/>
        <v>437</v>
      </c>
      <c r="H81" s="11">
        <f t="shared" si="16"/>
        <v>271</v>
      </c>
      <c r="I81" s="11">
        <f t="shared" si="16"/>
        <v>469</v>
      </c>
      <c r="J81" s="11">
        <f t="shared" si="16"/>
        <v>376</v>
      </c>
      <c r="K81" s="11">
        <f t="shared" si="16"/>
        <v>454</v>
      </c>
      <c r="L81" s="11">
        <f t="shared" si="16"/>
        <v>288</v>
      </c>
      <c r="M81" s="11">
        <f t="shared" si="16"/>
        <v>274</v>
      </c>
      <c r="N81" s="11">
        <f t="shared" si="16"/>
        <v>2724</v>
      </c>
      <c r="O81" s="18">
        <f t="shared" si="14"/>
        <v>2.27147577092511</v>
      </c>
      <c r="P81" s="18">
        <f t="shared" si="15"/>
        <v>1.086560819901677</v>
      </c>
      <c r="Q81" s="11">
        <f>SUM(Q68:Q80)</f>
        <v>8</v>
      </c>
      <c r="R81" s="11">
        <f>SUM(R68:R80)</f>
        <v>48</v>
      </c>
      <c r="S81" s="6"/>
    </row>
    <row r="82" spans="1:19" ht="21.75">
      <c r="A82" s="34" t="s">
        <v>59</v>
      </c>
      <c r="B82" s="35" t="s">
        <v>59</v>
      </c>
      <c r="C82" s="35"/>
      <c r="D82" s="36"/>
      <c r="E82" s="12">
        <f>E81*100/$E$81</f>
        <v>100</v>
      </c>
      <c r="F82" s="12">
        <f aca="true" t="shared" si="17" ref="F82:N82">F81*100/$E$81</f>
        <v>5.575539568345324</v>
      </c>
      <c r="G82" s="12">
        <f t="shared" si="17"/>
        <v>15.719424460431656</v>
      </c>
      <c r="H82" s="12">
        <f t="shared" si="17"/>
        <v>9.748201438848922</v>
      </c>
      <c r="I82" s="12">
        <f t="shared" si="17"/>
        <v>16.8705035971223</v>
      </c>
      <c r="J82" s="12">
        <f t="shared" si="17"/>
        <v>13.525179856115107</v>
      </c>
      <c r="K82" s="12">
        <f t="shared" si="17"/>
        <v>16.33093525179856</v>
      </c>
      <c r="L82" s="12">
        <f t="shared" si="17"/>
        <v>10.359712230215827</v>
      </c>
      <c r="M82" s="12">
        <f t="shared" si="17"/>
        <v>9.856115107913668</v>
      </c>
      <c r="N82" s="12">
        <f t="shared" si="17"/>
        <v>97.98561151079137</v>
      </c>
      <c r="O82" s="22"/>
      <c r="P82" s="22"/>
      <c r="Q82" s="12">
        <f>Q81*100/$E$81</f>
        <v>0.28776978417266186</v>
      </c>
      <c r="R82" s="12">
        <f>R81*100/$E$81</f>
        <v>1.7266187050359711</v>
      </c>
      <c r="S82" s="6"/>
    </row>
    <row r="83" spans="1:19" ht="21.75">
      <c r="A83" s="15"/>
      <c r="B83" s="15"/>
      <c r="C83" s="15"/>
      <c r="D83" s="15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7"/>
      <c r="P83" s="17"/>
      <c r="Q83" s="16"/>
      <c r="R83" s="16"/>
      <c r="S83" s="6"/>
    </row>
    <row r="84" spans="1:19" ht="21.75">
      <c r="A84" s="15"/>
      <c r="B84" s="15"/>
      <c r="C84" s="15"/>
      <c r="D84" s="15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7"/>
      <c r="P84" s="17"/>
      <c r="Q84" s="16"/>
      <c r="R84" s="16"/>
      <c r="S84" s="6"/>
    </row>
    <row r="85" spans="1:19" ht="21.75">
      <c r="A85" s="15"/>
      <c r="B85" s="15"/>
      <c r="C85" s="15"/>
      <c r="D85" s="15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7"/>
      <c r="P85" s="17"/>
      <c r="Q85" s="16"/>
      <c r="R85" s="16"/>
      <c r="S85" s="6"/>
    </row>
    <row r="86" spans="1:19" ht="21.75">
      <c r="A86" s="15"/>
      <c r="B86" s="15"/>
      <c r="C86" s="15"/>
      <c r="D86" s="15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7"/>
      <c r="P86" s="17"/>
      <c r="Q86" s="16"/>
      <c r="R86" s="16"/>
      <c r="S86" s="6"/>
    </row>
    <row r="87" spans="2:19" ht="23.25">
      <c r="B87" s="7"/>
      <c r="C87" s="8" t="s">
        <v>268</v>
      </c>
      <c r="D87" s="1"/>
      <c r="E87" s="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6"/>
      <c r="S87" s="6"/>
    </row>
    <row r="88" spans="1:19" ht="21.75">
      <c r="A88" s="28" t="s">
        <v>327</v>
      </c>
      <c r="B88" s="28" t="s">
        <v>0</v>
      </c>
      <c r="C88" s="28" t="s">
        <v>1</v>
      </c>
      <c r="D88" s="28" t="s">
        <v>2</v>
      </c>
      <c r="E88" s="33" t="s">
        <v>41</v>
      </c>
      <c r="F88" s="29" t="s">
        <v>44</v>
      </c>
      <c r="G88" s="30"/>
      <c r="H88" s="30"/>
      <c r="I88" s="30"/>
      <c r="J88" s="30"/>
      <c r="K88" s="30"/>
      <c r="L88" s="30"/>
      <c r="M88" s="31"/>
      <c r="N88" s="28" t="s">
        <v>43</v>
      </c>
      <c r="O88" s="28" t="s">
        <v>3</v>
      </c>
      <c r="P88" s="28" t="s">
        <v>6</v>
      </c>
      <c r="Q88" s="32" t="s">
        <v>42</v>
      </c>
      <c r="R88" s="32"/>
      <c r="S88" s="6"/>
    </row>
    <row r="89" spans="1:19" ht="21.75">
      <c r="A89" s="28"/>
      <c r="B89" s="28"/>
      <c r="C89" s="28"/>
      <c r="D89" s="28"/>
      <c r="E89" s="33"/>
      <c r="F89" s="2">
        <v>0</v>
      </c>
      <c r="G89" s="2">
        <v>1</v>
      </c>
      <c r="H89" s="2">
        <v>1.5</v>
      </c>
      <c r="I89" s="2">
        <v>2</v>
      </c>
      <c r="J89" s="2">
        <v>2.5</v>
      </c>
      <c r="K89" s="2">
        <v>3</v>
      </c>
      <c r="L89" s="2">
        <v>3.5</v>
      </c>
      <c r="M89" s="2">
        <v>4</v>
      </c>
      <c r="N89" s="28"/>
      <c r="O89" s="28"/>
      <c r="P89" s="28"/>
      <c r="Q89" s="2" t="s">
        <v>4</v>
      </c>
      <c r="R89" s="4" t="s">
        <v>5</v>
      </c>
      <c r="S89" s="6"/>
    </row>
    <row r="90" spans="1:19" ht="21.75">
      <c r="A90" s="2">
        <v>1</v>
      </c>
      <c r="B90" s="3" t="s">
        <v>25</v>
      </c>
      <c r="C90" s="3" t="s">
        <v>47</v>
      </c>
      <c r="D90" s="2">
        <v>2</v>
      </c>
      <c r="E90" s="10">
        <f aca="true" t="shared" si="18" ref="E90:E108">SUM(Q90:R90,F90:M90)</f>
        <v>17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3</v>
      </c>
      <c r="L90" s="2">
        <v>0</v>
      </c>
      <c r="M90" s="2">
        <v>14</v>
      </c>
      <c r="N90" s="2">
        <f aca="true" t="shared" si="19" ref="N90:N108">SUM(F90:M90)</f>
        <v>17</v>
      </c>
      <c r="O90" s="4">
        <f aca="true" t="shared" si="20" ref="O90:O109">(1*G90+1.5*H90+2*I90+2.5*J90+3*K90+3.5*L90+4*M90)/N90</f>
        <v>3.823529411764706</v>
      </c>
      <c r="P90" s="4">
        <f aca="true" t="shared" si="21" ref="P90:P109">SQRT((F90*0^2+G90*1^2+H90*1.5^2+I90*2^2+J90*2.5^2+K90*3^2+L90*3.5^2+M90*4^2)/N90-O90^2)</f>
        <v>0.3812200410828153</v>
      </c>
      <c r="Q90" s="2">
        <v>0</v>
      </c>
      <c r="R90" s="2">
        <v>0</v>
      </c>
      <c r="S90" s="6"/>
    </row>
    <row r="91" spans="1:19" ht="21.75">
      <c r="A91" s="2">
        <v>2</v>
      </c>
      <c r="B91" s="3" t="s">
        <v>26</v>
      </c>
      <c r="C91" s="5" t="s">
        <v>12</v>
      </c>
      <c r="D91" s="2">
        <v>1</v>
      </c>
      <c r="E91" s="10">
        <f t="shared" si="18"/>
        <v>419</v>
      </c>
      <c r="F91" s="2">
        <v>0</v>
      </c>
      <c r="G91" s="2">
        <v>3</v>
      </c>
      <c r="H91" s="2">
        <v>10</v>
      </c>
      <c r="I91" s="2">
        <v>34</v>
      </c>
      <c r="J91" s="2">
        <v>61</v>
      </c>
      <c r="K91" s="2">
        <v>92</v>
      </c>
      <c r="L91" s="2">
        <v>78</v>
      </c>
      <c r="M91" s="2">
        <v>141</v>
      </c>
      <c r="N91" s="2">
        <f t="shared" si="19"/>
        <v>419</v>
      </c>
      <c r="O91" s="4">
        <f t="shared" si="20"/>
        <v>3.2255369928400954</v>
      </c>
      <c r="P91" s="4">
        <f t="shared" si="21"/>
        <v>0.7294303432952565</v>
      </c>
      <c r="Q91" s="2">
        <v>0</v>
      </c>
      <c r="R91" s="2">
        <v>0</v>
      </c>
      <c r="S91" s="6"/>
    </row>
    <row r="92" spans="1:19" ht="21.75">
      <c r="A92" s="2">
        <v>3</v>
      </c>
      <c r="B92" s="3" t="s">
        <v>27</v>
      </c>
      <c r="C92" s="5" t="s">
        <v>13</v>
      </c>
      <c r="D92" s="2">
        <v>1</v>
      </c>
      <c r="E92" s="10">
        <f t="shared" si="18"/>
        <v>420</v>
      </c>
      <c r="F92" s="2">
        <v>0</v>
      </c>
      <c r="G92" s="2">
        <v>1</v>
      </c>
      <c r="H92" s="2">
        <v>3</v>
      </c>
      <c r="I92" s="2">
        <v>14</v>
      </c>
      <c r="J92" s="2">
        <v>17</v>
      </c>
      <c r="K92" s="2">
        <v>85</v>
      </c>
      <c r="L92" s="2">
        <v>97</v>
      </c>
      <c r="M92" s="2">
        <v>203</v>
      </c>
      <c r="N92" s="2">
        <f t="shared" si="19"/>
        <v>420</v>
      </c>
      <c r="O92" s="4">
        <f t="shared" si="20"/>
        <v>3.5297619047619047</v>
      </c>
      <c r="P92" s="4">
        <f t="shared" si="21"/>
        <v>0.5739959685242464</v>
      </c>
      <c r="Q92" s="2">
        <v>0</v>
      </c>
      <c r="R92" s="2">
        <v>0</v>
      </c>
      <c r="S92" s="6"/>
    </row>
    <row r="93" spans="1:19" ht="21.75">
      <c r="A93" s="2">
        <v>4</v>
      </c>
      <c r="B93" s="3" t="s">
        <v>68</v>
      </c>
      <c r="C93" s="5" t="s">
        <v>78</v>
      </c>
      <c r="D93" s="2">
        <v>1</v>
      </c>
      <c r="E93" s="10">
        <f t="shared" si="18"/>
        <v>535</v>
      </c>
      <c r="F93" s="2">
        <v>9</v>
      </c>
      <c r="G93" s="2">
        <v>12</v>
      </c>
      <c r="H93" s="2">
        <v>29</v>
      </c>
      <c r="I93" s="2">
        <v>70</v>
      </c>
      <c r="J93" s="2">
        <v>70</v>
      </c>
      <c r="K93" s="2">
        <v>115</v>
      </c>
      <c r="L93" s="2">
        <v>99</v>
      </c>
      <c r="M93" s="2">
        <v>124</v>
      </c>
      <c r="N93" s="2">
        <f t="shared" si="19"/>
        <v>528</v>
      </c>
      <c r="O93" s="4">
        <f t="shared" si="20"/>
        <v>2.9507575757575757</v>
      </c>
      <c r="P93" s="4">
        <f t="shared" si="21"/>
        <v>0.9016185960513671</v>
      </c>
      <c r="Q93" s="2">
        <v>1</v>
      </c>
      <c r="R93" s="2">
        <v>6</v>
      </c>
      <c r="S93" s="6"/>
    </row>
    <row r="94" spans="1:19" ht="21.75">
      <c r="A94" s="2">
        <v>5</v>
      </c>
      <c r="B94" s="3" t="s">
        <v>69</v>
      </c>
      <c r="C94" s="5" t="s">
        <v>79</v>
      </c>
      <c r="D94" s="2">
        <v>1</v>
      </c>
      <c r="E94" s="10">
        <f t="shared" si="18"/>
        <v>557</v>
      </c>
      <c r="F94" s="2">
        <v>8</v>
      </c>
      <c r="G94" s="2">
        <v>0</v>
      </c>
      <c r="H94" s="2">
        <v>1</v>
      </c>
      <c r="I94" s="2">
        <v>6</v>
      </c>
      <c r="J94" s="2">
        <v>1</v>
      </c>
      <c r="K94" s="2">
        <v>36</v>
      </c>
      <c r="L94" s="2">
        <v>114</v>
      </c>
      <c r="M94" s="2">
        <v>391</v>
      </c>
      <c r="N94" s="2">
        <f t="shared" si="19"/>
        <v>557</v>
      </c>
      <c r="O94" s="4">
        <f t="shared" si="20"/>
        <v>3.746858168761221</v>
      </c>
      <c r="P94" s="4">
        <f t="shared" si="21"/>
        <v>0.5829827990406375</v>
      </c>
      <c r="Q94" s="2">
        <v>0</v>
      </c>
      <c r="R94" s="2">
        <v>0</v>
      </c>
      <c r="S94" s="6"/>
    </row>
    <row r="95" spans="1:19" ht="21.75">
      <c r="A95" s="2">
        <v>6</v>
      </c>
      <c r="B95" s="3" t="s">
        <v>114</v>
      </c>
      <c r="C95" s="5" t="s">
        <v>139</v>
      </c>
      <c r="D95" s="2">
        <v>1</v>
      </c>
      <c r="E95" s="10">
        <f t="shared" si="18"/>
        <v>498</v>
      </c>
      <c r="F95" s="2">
        <v>8</v>
      </c>
      <c r="G95" s="2">
        <v>48</v>
      </c>
      <c r="H95" s="2">
        <v>26</v>
      </c>
      <c r="I95" s="2">
        <v>53</v>
      </c>
      <c r="J95" s="2">
        <v>60</v>
      </c>
      <c r="K95" s="2">
        <v>113</v>
      </c>
      <c r="L95" s="2">
        <v>87</v>
      </c>
      <c r="M95" s="2">
        <v>103</v>
      </c>
      <c r="N95" s="2">
        <f t="shared" si="19"/>
        <v>498</v>
      </c>
      <c r="O95" s="4">
        <f t="shared" si="20"/>
        <v>2.8082329317269075</v>
      </c>
      <c r="P95" s="4">
        <f t="shared" si="21"/>
        <v>0.9989314019204781</v>
      </c>
      <c r="Q95" s="2">
        <v>0</v>
      </c>
      <c r="R95" s="2">
        <v>0</v>
      </c>
      <c r="S95" s="6"/>
    </row>
    <row r="96" spans="1:19" ht="21.75">
      <c r="A96" s="2">
        <v>7</v>
      </c>
      <c r="B96" s="3" t="s">
        <v>115</v>
      </c>
      <c r="C96" s="5" t="s">
        <v>140</v>
      </c>
      <c r="D96" s="2">
        <v>1</v>
      </c>
      <c r="E96" s="10">
        <f t="shared" si="18"/>
        <v>498</v>
      </c>
      <c r="F96" s="2">
        <v>1</v>
      </c>
      <c r="G96" s="2">
        <v>14</v>
      </c>
      <c r="H96" s="2">
        <v>0</v>
      </c>
      <c r="I96" s="2">
        <v>96</v>
      </c>
      <c r="J96" s="2">
        <v>13</v>
      </c>
      <c r="K96" s="2">
        <v>149</v>
      </c>
      <c r="L96" s="2">
        <v>21</v>
      </c>
      <c r="M96" s="2">
        <v>204</v>
      </c>
      <c r="N96" s="2">
        <f t="shared" si="19"/>
        <v>498</v>
      </c>
      <c r="O96" s="4">
        <f t="shared" si="20"/>
        <v>3.1626506024096384</v>
      </c>
      <c r="P96" s="4">
        <f t="shared" si="21"/>
        <v>0.8506143553548707</v>
      </c>
      <c r="Q96" s="2">
        <v>0</v>
      </c>
      <c r="R96" s="2">
        <v>0</v>
      </c>
      <c r="S96" s="6"/>
    </row>
    <row r="97" spans="1:19" ht="21.75">
      <c r="A97" s="2">
        <v>8</v>
      </c>
      <c r="B97" s="3" t="s">
        <v>176</v>
      </c>
      <c r="C97" s="3" t="s">
        <v>187</v>
      </c>
      <c r="D97" s="2">
        <v>1</v>
      </c>
      <c r="E97" s="10">
        <f t="shared" si="18"/>
        <v>15</v>
      </c>
      <c r="F97" s="2">
        <v>2</v>
      </c>
      <c r="G97" s="2">
        <v>0</v>
      </c>
      <c r="H97" s="2">
        <v>0</v>
      </c>
      <c r="I97" s="2">
        <v>0</v>
      </c>
      <c r="J97" s="2">
        <v>0</v>
      </c>
      <c r="K97" s="2">
        <v>2</v>
      </c>
      <c r="L97" s="2">
        <v>5</v>
      </c>
      <c r="M97" s="2">
        <v>6</v>
      </c>
      <c r="N97" s="2">
        <f t="shared" si="19"/>
        <v>15</v>
      </c>
      <c r="O97" s="4">
        <f t="shared" si="20"/>
        <v>3.1666666666666665</v>
      </c>
      <c r="P97" s="4">
        <f t="shared" si="21"/>
        <v>1.2866839377079193</v>
      </c>
      <c r="Q97" s="2">
        <v>0</v>
      </c>
      <c r="R97" s="2">
        <v>0</v>
      </c>
      <c r="S97" s="6"/>
    </row>
    <row r="98" spans="1:19" ht="21.75">
      <c r="A98" s="2">
        <v>9</v>
      </c>
      <c r="B98" s="3" t="s">
        <v>177</v>
      </c>
      <c r="C98" s="3" t="s">
        <v>186</v>
      </c>
      <c r="D98" s="2">
        <v>1</v>
      </c>
      <c r="E98" s="10">
        <f t="shared" si="18"/>
        <v>14</v>
      </c>
      <c r="F98" s="2">
        <v>2</v>
      </c>
      <c r="G98" s="2">
        <v>0</v>
      </c>
      <c r="H98" s="2">
        <v>0</v>
      </c>
      <c r="I98" s="2">
        <v>0</v>
      </c>
      <c r="J98" s="2">
        <v>0</v>
      </c>
      <c r="K98" s="2">
        <v>1</v>
      </c>
      <c r="L98" s="2">
        <v>7</v>
      </c>
      <c r="M98" s="2">
        <v>4</v>
      </c>
      <c r="N98" s="2">
        <f t="shared" si="19"/>
        <v>14</v>
      </c>
      <c r="O98" s="4">
        <f t="shared" si="20"/>
        <v>3.107142857142857</v>
      </c>
      <c r="P98" s="4">
        <f t="shared" si="21"/>
        <v>1.2980558460990173</v>
      </c>
      <c r="Q98" s="2">
        <v>0</v>
      </c>
      <c r="R98" s="2">
        <v>0</v>
      </c>
      <c r="S98" s="6"/>
    </row>
    <row r="99" spans="1:19" ht="21.75">
      <c r="A99" s="2">
        <v>10</v>
      </c>
      <c r="B99" s="3" t="s">
        <v>310</v>
      </c>
      <c r="C99" s="3" t="s">
        <v>314</v>
      </c>
      <c r="D99" s="2">
        <v>1</v>
      </c>
      <c r="E99" s="10">
        <f t="shared" si="18"/>
        <v>14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14</v>
      </c>
      <c r="N99" s="2">
        <f t="shared" si="19"/>
        <v>14</v>
      </c>
      <c r="O99" s="4">
        <f t="shared" si="20"/>
        <v>4</v>
      </c>
      <c r="P99" s="4">
        <f t="shared" si="21"/>
        <v>0</v>
      </c>
      <c r="Q99" s="2">
        <v>0</v>
      </c>
      <c r="R99" s="2">
        <v>0</v>
      </c>
      <c r="S99" s="6"/>
    </row>
    <row r="100" spans="1:19" ht="21.75">
      <c r="A100" s="2">
        <v>11</v>
      </c>
      <c r="B100" s="3" t="s">
        <v>311</v>
      </c>
      <c r="C100" s="3" t="s">
        <v>315</v>
      </c>
      <c r="D100" s="2">
        <v>1</v>
      </c>
      <c r="E100" s="10">
        <f t="shared" si="18"/>
        <v>14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1</v>
      </c>
      <c r="L100" s="2">
        <v>1</v>
      </c>
      <c r="M100" s="2">
        <v>12</v>
      </c>
      <c r="N100" s="2">
        <f t="shared" si="19"/>
        <v>14</v>
      </c>
      <c r="O100" s="4">
        <f t="shared" si="20"/>
        <v>3.892857142857143</v>
      </c>
      <c r="P100" s="4">
        <f t="shared" si="21"/>
        <v>0.27893748842524096</v>
      </c>
      <c r="Q100" s="2">
        <v>0</v>
      </c>
      <c r="R100" s="2">
        <v>0</v>
      </c>
      <c r="S100" s="6"/>
    </row>
    <row r="101" spans="1:19" ht="21.75">
      <c r="A101" s="2">
        <v>12</v>
      </c>
      <c r="B101" s="3" t="s">
        <v>312</v>
      </c>
      <c r="C101" s="3" t="s">
        <v>316</v>
      </c>
      <c r="D101" s="2">
        <v>1</v>
      </c>
      <c r="E101" s="10">
        <f t="shared" si="18"/>
        <v>14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1</v>
      </c>
      <c r="L101" s="2">
        <v>1</v>
      </c>
      <c r="M101" s="2">
        <v>12</v>
      </c>
      <c r="N101" s="2">
        <f t="shared" si="19"/>
        <v>14</v>
      </c>
      <c r="O101" s="4">
        <f t="shared" si="20"/>
        <v>3.892857142857143</v>
      </c>
      <c r="P101" s="4">
        <f t="shared" si="21"/>
        <v>0.27893748842524096</v>
      </c>
      <c r="Q101" s="2">
        <v>0</v>
      </c>
      <c r="R101" s="2">
        <v>0</v>
      </c>
      <c r="S101" s="6"/>
    </row>
    <row r="102" spans="1:19" ht="21.75">
      <c r="A102" s="2">
        <v>13</v>
      </c>
      <c r="B102" s="3" t="s">
        <v>313</v>
      </c>
      <c r="C102" s="3" t="s">
        <v>317</v>
      </c>
      <c r="D102" s="2">
        <v>1</v>
      </c>
      <c r="E102" s="10">
        <f t="shared" si="18"/>
        <v>14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1</v>
      </c>
      <c r="L102" s="2">
        <v>1</v>
      </c>
      <c r="M102" s="2">
        <v>12</v>
      </c>
      <c r="N102" s="2">
        <f t="shared" si="19"/>
        <v>14</v>
      </c>
      <c r="O102" s="4">
        <f t="shared" si="20"/>
        <v>3.892857142857143</v>
      </c>
      <c r="P102" s="4">
        <f t="shared" si="21"/>
        <v>0.27893748842524096</v>
      </c>
      <c r="Q102" s="2">
        <v>0</v>
      </c>
      <c r="R102" s="2">
        <v>0</v>
      </c>
      <c r="S102" s="6"/>
    </row>
    <row r="103" spans="1:19" ht="21.75">
      <c r="A103" s="2">
        <v>14</v>
      </c>
      <c r="B103" s="3" t="s">
        <v>164</v>
      </c>
      <c r="C103" s="5" t="s">
        <v>78</v>
      </c>
      <c r="D103" s="2">
        <v>0.5</v>
      </c>
      <c r="E103" s="10">
        <f t="shared" si="18"/>
        <v>271</v>
      </c>
      <c r="F103" s="2">
        <v>9</v>
      </c>
      <c r="G103" s="2">
        <v>17</v>
      </c>
      <c r="H103" s="2">
        <v>22</v>
      </c>
      <c r="I103" s="2">
        <v>46</v>
      </c>
      <c r="J103" s="2">
        <v>47</v>
      </c>
      <c r="K103" s="2">
        <v>98</v>
      </c>
      <c r="L103" s="2">
        <v>29</v>
      </c>
      <c r="M103" s="2">
        <v>3</v>
      </c>
      <c r="N103" s="2">
        <f t="shared" si="19"/>
        <v>271</v>
      </c>
      <c r="O103" s="4">
        <f t="shared" si="20"/>
        <v>2.4612546125461257</v>
      </c>
      <c r="P103" s="4">
        <f t="shared" si="21"/>
        <v>0.8325552482841684</v>
      </c>
      <c r="Q103" s="2">
        <v>0</v>
      </c>
      <c r="R103" s="2">
        <v>0</v>
      </c>
      <c r="S103" s="6"/>
    </row>
    <row r="104" spans="1:19" ht="21.75">
      <c r="A104" s="2">
        <v>15</v>
      </c>
      <c r="B104" s="3" t="s">
        <v>165</v>
      </c>
      <c r="C104" s="5" t="s">
        <v>79</v>
      </c>
      <c r="D104" s="2">
        <v>0.5</v>
      </c>
      <c r="E104" s="10">
        <f t="shared" si="18"/>
        <v>274</v>
      </c>
      <c r="F104" s="2">
        <v>1</v>
      </c>
      <c r="G104" s="2">
        <v>3</v>
      </c>
      <c r="H104" s="2">
        <v>0</v>
      </c>
      <c r="I104" s="2">
        <v>9</v>
      </c>
      <c r="J104" s="2">
        <v>14</v>
      </c>
      <c r="K104" s="2">
        <v>53</v>
      </c>
      <c r="L104" s="2">
        <v>77</v>
      </c>
      <c r="M104" s="2">
        <v>117</v>
      </c>
      <c r="N104" s="2">
        <f t="shared" si="19"/>
        <v>274</v>
      </c>
      <c r="O104" s="4">
        <f t="shared" si="20"/>
        <v>3.4762773722627736</v>
      </c>
      <c r="P104" s="4">
        <f t="shared" si="21"/>
        <v>0.6266461618136052</v>
      </c>
      <c r="Q104" s="2">
        <v>0</v>
      </c>
      <c r="R104" s="2">
        <v>0</v>
      </c>
      <c r="S104" s="6"/>
    </row>
    <row r="105" spans="1:19" ht="21.75">
      <c r="A105" s="2">
        <v>16</v>
      </c>
      <c r="B105" s="3" t="s">
        <v>194</v>
      </c>
      <c r="C105" s="5" t="s">
        <v>212</v>
      </c>
      <c r="D105" s="2">
        <v>0.5</v>
      </c>
      <c r="E105" s="10">
        <f t="shared" si="18"/>
        <v>296</v>
      </c>
      <c r="F105" s="2">
        <v>0</v>
      </c>
      <c r="G105" s="2">
        <v>17</v>
      </c>
      <c r="H105" s="2">
        <v>13</v>
      </c>
      <c r="I105" s="2">
        <v>52</v>
      </c>
      <c r="J105" s="2">
        <v>48</v>
      </c>
      <c r="K105" s="2">
        <v>82</v>
      </c>
      <c r="L105" s="2">
        <v>47</v>
      </c>
      <c r="M105" s="2">
        <v>37</v>
      </c>
      <c r="N105" s="2">
        <f t="shared" si="19"/>
        <v>296</v>
      </c>
      <c r="O105" s="4">
        <f t="shared" si="20"/>
        <v>2.766891891891892</v>
      </c>
      <c r="P105" s="4">
        <f t="shared" si="21"/>
        <v>0.8093948785319294</v>
      </c>
      <c r="Q105" s="2">
        <v>0</v>
      </c>
      <c r="R105" s="2">
        <v>0</v>
      </c>
      <c r="S105" s="6"/>
    </row>
    <row r="106" spans="1:19" ht="21.75" customHeight="1">
      <c r="A106" s="2">
        <v>17</v>
      </c>
      <c r="B106" s="3" t="s">
        <v>195</v>
      </c>
      <c r="C106" s="5" t="s">
        <v>213</v>
      </c>
      <c r="D106" s="2">
        <v>0.5</v>
      </c>
      <c r="E106" s="10">
        <f t="shared" si="18"/>
        <v>296</v>
      </c>
      <c r="F106" s="2">
        <v>1</v>
      </c>
      <c r="G106" s="2">
        <v>5</v>
      </c>
      <c r="H106" s="2">
        <v>0</v>
      </c>
      <c r="I106" s="2">
        <v>2</v>
      </c>
      <c r="J106" s="2">
        <v>11</v>
      </c>
      <c r="K106" s="2">
        <v>24</v>
      </c>
      <c r="L106" s="2">
        <v>51</v>
      </c>
      <c r="M106" s="2">
        <v>202</v>
      </c>
      <c r="N106" s="2">
        <f t="shared" si="19"/>
        <v>296</v>
      </c>
      <c r="O106" s="4">
        <f t="shared" si="20"/>
        <v>3.699324324324324</v>
      </c>
      <c r="P106" s="4">
        <f t="shared" si="21"/>
        <v>0.59200719289157</v>
      </c>
      <c r="Q106" s="2">
        <v>0</v>
      </c>
      <c r="R106" s="2">
        <v>0</v>
      </c>
      <c r="S106" s="6"/>
    </row>
    <row r="107" spans="1:19" ht="21.75">
      <c r="A107" s="2">
        <v>18</v>
      </c>
      <c r="B107" s="3" t="s">
        <v>230</v>
      </c>
      <c r="C107" s="5" t="s">
        <v>239</v>
      </c>
      <c r="D107" s="2">
        <v>0.5</v>
      </c>
      <c r="E107" s="10">
        <f t="shared" si="18"/>
        <v>244</v>
      </c>
      <c r="F107" s="2">
        <v>0</v>
      </c>
      <c r="G107" s="2">
        <v>0</v>
      </c>
      <c r="H107" s="2">
        <v>3</v>
      </c>
      <c r="I107" s="2">
        <v>9</v>
      </c>
      <c r="J107" s="2">
        <v>14</v>
      </c>
      <c r="K107" s="2">
        <v>55</v>
      </c>
      <c r="L107" s="2">
        <v>80</v>
      </c>
      <c r="M107" s="2">
        <v>83</v>
      </c>
      <c r="N107" s="2">
        <f t="shared" si="19"/>
        <v>244</v>
      </c>
      <c r="O107" s="4">
        <f t="shared" si="20"/>
        <v>3.4200819672131146</v>
      </c>
      <c r="P107" s="4">
        <f t="shared" si="21"/>
        <v>0.5696979295962852</v>
      </c>
      <c r="Q107" s="2">
        <v>0</v>
      </c>
      <c r="R107" s="2">
        <v>0</v>
      </c>
      <c r="S107" s="6"/>
    </row>
    <row r="108" spans="1:19" ht="21.75">
      <c r="A108" s="2">
        <v>19</v>
      </c>
      <c r="B108" s="3" t="s">
        <v>231</v>
      </c>
      <c r="C108" s="5" t="s">
        <v>240</v>
      </c>
      <c r="D108" s="2">
        <v>0.5</v>
      </c>
      <c r="E108" s="10">
        <f t="shared" si="18"/>
        <v>244</v>
      </c>
      <c r="F108" s="2">
        <v>0</v>
      </c>
      <c r="G108" s="2">
        <v>0</v>
      </c>
      <c r="H108" s="2">
        <v>0</v>
      </c>
      <c r="I108" s="2">
        <v>7</v>
      </c>
      <c r="J108" s="2">
        <v>7</v>
      </c>
      <c r="K108" s="2">
        <v>48</v>
      </c>
      <c r="L108" s="2">
        <v>83</v>
      </c>
      <c r="M108" s="2">
        <v>99</v>
      </c>
      <c r="N108" s="2">
        <f t="shared" si="19"/>
        <v>244</v>
      </c>
      <c r="O108" s="4">
        <f t="shared" si="20"/>
        <v>3.5327868852459017</v>
      </c>
      <c r="P108" s="4">
        <f t="shared" si="21"/>
        <v>0.49272454695526036</v>
      </c>
      <c r="Q108" s="2">
        <v>0</v>
      </c>
      <c r="R108" s="2">
        <v>0</v>
      </c>
      <c r="S108" s="6"/>
    </row>
    <row r="109" spans="1:19" ht="21.75">
      <c r="A109" s="34" t="s">
        <v>58</v>
      </c>
      <c r="B109" s="35"/>
      <c r="C109" s="35"/>
      <c r="D109" s="36"/>
      <c r="E109" s="11">
        <f>SUM(E90:E108)</f>
        <v>4654</v>
      </c>
      <c r="F109" s="11">
        <f aca="true" t="shared" si="22" ref="F109:N109">SUM(F90:F108)</f>
        <v>41</v>
      </c>
      <c r="G109" s="11">
        <f t="shared" si="22"/>
        <v>120</v>
      </c>
      <c r="H109" s="11">
        <f t="shared" si="22"/>
        <v>107</v>
      </c>
      <c r="I109" s="11">
        <f t="shared" si="22"/>
        <v>398</v>
      </c>
      <c r="J109" s="11">
        <f t="shared" si="22"/>
        <v>363</v>
      </c>
      <c r="K109" s="11">
        <f t="shared" si="22"/>
        <v>959</v>
      </c>
      <c r="L109" s="11">
        <f t="shared" si="22"/>
        <v>878</v>
      </c>
      <c r="M109" s="11">
        <f t="shared" si="22"/>
        <v>1781</v>
      </c>
      <c r="N109" s="11">
        <f t="shared" si="22"/>
        <v>4647</v>
      </c>
      <c r="O109" s="18">
        <f t="shared" si="20"/>
        <v>3.2403701312674844</v>
      </c>
      <c r="P109" s="18">
        <f t="shared" si="21"/>
        <v>0.8440358440246042</v>
      </c>
      <c r="Q109" s="11">
        <f>SUM(Q90:Q108)</f>
        <v>1</v>
      </c>
      <c r="R109" s="11">
        <f>SUM(R90:R108)</f>
        <v>6</v>
      </c>
      <c r="S109" s="6"/>
    </row>
    <row r="110" spans="1:19" ht="21.75">
      <c r="A110" s="34" t="s">
        <v>59</v>
      </c>
      <c r="B110" s="35" t="s">
        <v>59</v>
      </c>
      <c r="C110" s="35"/>
      <c r="D110" s="36"/>
      <c r="E110" s="12">
        <f>E109*100/$E$109</f>
        <v>100</v>
      </c>
      <c r="F110" s="12">
        <f aca="true" t="shared" si="23" ref="F110:N110">F109*100/$E$109</f>
        <v>0.8809626128061883</v>
      </c>
      <c r="G110" s="12">
        <f t="shared" si="23"/>
        <v>2.578427159432746</v>
      </c>
      <c r="H110" s="12">
        <f t="shared" si="23"/>
        <v>2.2990975504941984</v>
      </c>
      <c r="I110" s="12">
        <f t="shared" si="23"/>
        <v>8.551783412118608</v>
      </c>
      <c r="J110" s="12">
        <f t="shared" si="23"/>
        <v>7.799742157284057</v>
      </c>
      <c r="K110" s="12">
        <f t="shared" si="23"/>
        <v>20.605930382466696</v>
      </c>
      <c r="L110" s="12">
        <f t="shared" si="23"/>
        <v>18.865492049849593</v>
      </c>
      <c r="M110" s="12">
        <f t="shared" si="23"/>
        <v>38.26815642458101</v>
      </c>
      <c r="N110" s="12">
        <f t="shared" si="23"/>
        <v>99.8495917490331</v>
      </c>
      <c r="O110" s="22"/>
      <c r="P110" s="22"/>
      <c r="Q110" s="12">
        <f>Q109*100/$E$109</f>
        <v>0.021486892995272882</v>
      </c>
      <c r="R110" s="12">
        <f>R109*100/$E$109</f>
        <v>0.1289213579716373</v>
      </c>
      <c r="S110" s="6"/>
    </row>
    <row r="111" spans="2:19" ht="23.25">
      <c r="B111" s="7"/>
      <c r="C111" s="8" t="s">
        <v>278</v>
      </c>
      <c r="D111" s="1"/>
      <c r="E111" s="9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6"/>
      <c r="S111" s="6"/>
    </row>
    <row r="112" spans="1:19" ht="21.75">
      <c r="A112" s="28" t="s">
        <v>327</v>
      </c>
      <c r="B112" s="28" t="s">
        <v>0</v>
      </c>
      <c r="C112" s="28" t="s">
        <v>1</v>
      </c>
      <c r="D112" s="28" t="s">
        <v>2</v>
      </c>
      <c r="E112" s="33" t="s">
        <v>41</v>
      </c>
      <c r="F112" s="29" t="s">
        <v>44</v>
      </c>
      <c r="G112" s="30"/>
      <c r="H112" s="30"/>
      <c r="I112" s="30"/>
      <c r="J112" s="30"/>
      <c r="K112" s="30"/>
      <c r="L112" s="30"/>
      <c r="M112" s="31"/>
      <c r="N112" s="28" t="s">
        <v>43</v>
      </c>
      <c r="O112" s="28" t="s">
        <v>3</v>
      </c>
      <c r="P112" s="28" t="s">
        <v>6</v>
      </c>
      <c r="Q112" s="32" t="s">
        <v>42</v>
      </c>
      <c r="R112" s="32"/>
      <c r="S112" s="6"/>
    </row>
    <row r="113" spans="1:19" ht="21.75">
      <c r="A113" s="28"/>
      <c r="B113" s="28"/>
      <c r="C113" s="28"/>
      <c r="D113" s="28"/>
      <c r="E113" s="33"/>
      <c r="F113" s="2">
        <v>0</v>
      </c>
      <c r="G113" s="2">
        <v>1</v>
      </c>
      <c r="H113" s="2">
        <v>1.5</v>
      </c>
      <c r="I113" s="2">
        <v>2</v>
      </c>
      <c r="J113" s="2">
        <v>2.5</v>
      </c>
      <c r="K113" s="2">
        <v>3</v>
      </c>
      <c r="L113" s="2">
        <v>3.5</v>
      </c>
      <c r="M113" s="2">
        <v>4</v>
      </c>
      <c r="N113" s="28"/>
      <c r="O113" s="28"/>
      <c r="P113" s="28"/>
      <c r="Q113" s="2" t="s">
        <v>4</v>
      </c>
      <c r="R113" s="4" t="s">
        <v>5</v>
      </c>
      <c r="S113" s="6"/>
    </row>
    <row r="114" spans="1:19" ht="21.75">
      <c r="A114" s="2">
        <v>1</v>
      </c>
      <c r="B114" s="3" t="s">
        <v>85</v>
      </c>
      <c r="C114" s="3" t="s">
        <v>98</v>
      </c>
      <c r="D114" s="2">
        <v>1</v>
      </c>
      <c r="E114" s="10">
        <f aca="true" t="shared" si="24" ref="E114:E129">SUM(Q114:R114,F114:M114)</f>
        <v>235</v>
      </c>
      <c r="F114" s="2">
        <v>0</v>
      </c>
      <c r="G114" s="2">
        <v>5</v>
      </c>
      <c r="H114" s="2">
        <v>0</v>
      </c>
      <c r="I114" s="2">
        <v>2</v>
      </c>
      <c r="J114" s="2">
        <v>12</v>
      </c>
      <c r="K114" s="2">
        <v>35</v>
      </c>
      <c r="L114" s="2">
        <v>60</v>
      </c>
      <c r="M114" s="2">
        <v>118</v>
      </c>
      <c r="N114" s="2">
        <f aca="true" t="shared" si="25" ref="N114:N129">SUM(F114:M114)</f>
        <v>232</v>
      </c>
      <c r="O114" s="4">
        <f aca="true" t="shared" si="26" ref="O114:O130">(1*G114+1.5*H114+2*I114+2.5*J114+3*K114+3.5*L114+4*M114)/N114</f>
        <v>3.560344827586207</v>
      </c>
      <c r="P114" s="4">
        <f aca="true" t="shared" si="27" ref="P114:P130">SQRT((F114*0^2+G114*1^2+H114*1.5^2+I114*2^2+J114*2.5^2+K114*3^2+L114*3.5^2+M114*4^2)/N114-O114^2)</f>
        <v>0.605844994166003</v>
      </c>
      <c r="Q114" s="2">
        <v>0</v>
      </c>
      <c r="R114" s="2">
        <v>3</v>
      </c>
      <c r="S114" s="6"/>
    </row>
    <row r="115" spans="1:19" ht="21.75">
      <c r="A115" s="2">
        <v>2</v>
      </c>
      <c r="B115" s="3" t="s">
        <v>121</v>
      </c>
      <c r="C115" s="3" t="s">
        <v>288</v>
      </c>
      <c r="D115" s="2">
        <v>1</v>
      </c>
      <c r="E115" s="10">
        <f t="shared" si="24"/>
        <v>179</v>
      </c>
      <c r="F115" s="2">
        <v>0</v>
      </c>
      <c r="G115" s="2">
        <v>2</v>
      </c>
      <c r="H115" s="2">
        <v>5</v>
      </c>
      <c r="I115" s="2">
        <v>17</v>
      </c>
      <c r="J115" s="2">
        <v>32</v>
      </c>
      <c r="K115" s="2">
        <v>48</v>
      </c>
      <c r="L115" s="2">
        <v>37</v>
      </c>
      <c r="M115" s="2">
        <v>38</v>
      </c>
      <c r="N115" s="2">
        <f t="shared" si="25"/>
        <v>179</v>
      </c>
      <c r="O115" s="4">
        <f t="shared" si="26"/>
        <v>3.0670391061452515</v>
      </c>
      <c r="P115" s="4">
        <f t="shared" si="27"/>
        <v>0.7118138398519561</v>
      </c>
      <c r="Q115" s="2">
        <v>0</v>
      </c>
      <c r="R115" s="2">
        <v>0</v>
      </c>
      <c r="S115" s="6"/>
    </row>
    <row r="116" spans="1:19" ht="21.75">
      <c r="A116" s="2">
        <v>3</v>
      </c>
      <c r="B116" s="3" t="s">
        <v>21</v>
      </c>
      <c r="C116" s="5" t="s">
        <v>7</v>
      </c>
      <c r="D116" s="2">
        <v>3</v>
      </c>
      <c r="E116" s="10">
        <f t="shared" si="24"/>
        <v>419</v>
      </c>
      <c r="F116" s="2">
        <v>3</v>
      </c>
      <c r="G116" s="2">
        <v>36</v>
      </c>
      <c r="H116" s="2">
        <v>42</v>
      </c>
      <c r="I116" s="2">
        <v>92</v>
      </c>
      <c r="J116" s="2">
        <v>61</v>
      </c>
      <c r="K116" s="2">
        <v>83</v>
      </c>
      <c r="L116" s="2">
        <v>45</v>
      </c>
      <c r="M116" s="2">
        <v>57</v>
      </c>
      <c r="N116" s="2">
        <f t="shared" si="25"/>
        <v>419</v>
      </c>
      <c r="O116" s="4">
        <f t="shared" si="26"/>
        <v>2.5536992840095465</v>
      </c>
      <c r="P116" s="4">
        <f t="shared" si="27"/>
        <v>0.923754100122712</v>
      </c>
      <c r="Q116" s="2">
        <v>0</v>
      </c>
      <c r="R116" s="2">
        <v>0</v>
      </c>
      <c r="S116" s="6"/>
    </row>
    <row r="117" spans="1:19" ht="21.75">
      <c r="A117" s="2">
        <v>4</v>
      </c>
      <c r="B117" s="3" t="s">
        <v>65</v>
      </c>
      <c r="C117" s="5" t="s">
        <v>75</v>
      </c>
      <c r="D117" s="2">
        <v>2</v>
      </c>
      <c r="E117" s="10">
        <f t="shared" si="24"/>
        <v>522</v>
      </c>
      <c r="F117" s="2">
        <v>23</v>
      </c>
      <c r="G117" s="2">
        <v>186</v>
      </c>
      <c r="H117" s="2">
        <v>134</v>
      </c>
      <c r="I117" s="2">
        <v>101</v>
      </c>
      <c r="J117" s="2">
        <v>43</v>
      </c>
      <c r="K117" s="2">
        <v>19</v>
      </c>
      <c r="L117" s="2">
        <v>9</v>
      </c>
      <c r="M117" s="2">
        <v>7</v>
      </c>
      <c r="N117" s="2">
        <f t="shared" si="25"/>
        <v>522</v>
      </c>
      <c r="O117" s="4">
        <f t="shared" si="26"/>
        <v>1.5574712643678161</v>
      </c>
      <c r="P117" s="4">
        <f t="shared" si="27"/>
        <v>0.7418469522180835</v>
      </c>
      <c r="Q117" s="2">
        <v>0</v>
      </c>
      <c r="R117" s="2">
        <v>0</v>
      </c>
      <c r="S117" s="6"/>
    </row>
    <row r="118" spans="1:19" ht="21.75">
      <c r="A118" s="2">
        <v>5</v>
      </c>
      <c r="B118" s="3" t="s">
        <v>111</v>
      </c>
      <c r="C118" s="5" t="s">
        <v>136</v>
      </c>
      <c r="D118" s="2">
        <v>2</v>
      </c>
      <c r="E118" s="10">
        <f t="shared" si="24"/>
        <v>498</v>
      </c>
      <c r="F118" s="2">
        <v>11</v>
      </c>
      <c r="G118" s="2">
        <v>10</v>
      </c>
      <c r="H118" s="2">
        <v>71</v>
      </c>
      <c r="I118" s="2">
        <v>139</v>
      </c>
      <c r="J118" s="2">
        <v>115</v>
      </c>
      <c r="K118" s="2">
        <v>63</v>
      </c>
      <c r="L118" s="2">
        <v>61</v>
      </c>
      <c r="M118" s="2">
        <v>28</v>
      </c>
      <c r="N118" s="2">
        <f t="shared" si="25"/>
        <v>498</v>
      </c>
      <c r="O118" s="4">
        <f t="shared" si="26"/>
        <v>2.4026104417670684</v>
      </c>
      <c r="P118" s="4">
        <f t="shared" si="27"/>
        <v>0.8165292972234994</v>
      </c>
      <c r="Q118" s="2">
        <v>0</v>
      </c>
      <c r="R118" s="2">
        <v>0</v>
      </c>
      <c r="S118" s="6"/>
    </row>
    <row r="119" spans="1:19" ht="21.75">
      <c r="A119" s="2">
        <v>6</v>
      </c>
      <c r="B119" s="3" t="s">
        <v>160</v>
      </c>
      <c r="C119" s="5" t="s">
        <v>136</v>
      </c>
      <c r="D119" s="2">
        <v>1.5</v>
      </c>
      <c r="E119" s="10">
        <f t="shared" si="24"/>
        <v>271</v>
      </c>
      <c r="F119" s="2">
        <v>23</v>
      </c>
      <c r="G119" s="2">
        <v>22</v>
      </c>
      <c r="H119" s="2">
        <v>16</v>
      </c>
      <c r="I119" s="2">
        <v>53</v>
      </c>
      <c r="J119" s="2">
        <v>36</v>
      </c>
      <c r="K119" s="2">
        <v>56</v>
      </c>
      <c r="L119" s="2">
        <v>25</v>
      </c>
      <c r="M119" s="2">
        <v>40</v>
      </c>
      <c r="N119" s="2">
        <f t="shared" si="25"/>
        <v>271</v>
      </c>
      <c r="O119" s="4">
        <f t="shared" si="26"/>
        <v>2.42619926199262</v>
      </c>
      <c r="P119" s="4">
        <f t="shared" si="27"/>
        <v>1.136486437028296</v>
      </c>
      <c r="Q119" s="2">
        <v>0</v>
      </c>
      <c r="R119" s="2">
        <v>0</v>
      </c>
      <c r="S119" s="6"/>
    </row>
    <row r="120" spans="1:19" ht="21.75">
      <c r="A120" s="2">
        <v>7</v>
      </c>
      <c r="B120" s="3" t="s">
        <v>161</v>
      </c>
      <c r="C120" s="5" t="s">
        <v>170</v>
      </c>
      <c r="D120" s="2">
        <v>1.5</v>
      </c>
      <c r="E120" s="10">
        <f t="shared" si="24"/>
        <v>271</v>
      </c>
      <c r="F120" s="2">
        <v>5</v>
      </c>
      <c r="G120" s="2">
        <v>24</v>
      </c>
      <c r="H120" s="2">
        <v>19</v>
      </c>
      <c r="I120" s="2">
        <v>37</v>
      </c>
      <c r="J120" s="2">
        <v>27</v>
      </c>
      <c r="K120" s="2">
        <v>44</v>
      </c>
      <c r="L120" s="2">
        <v>49</v>
      </c>
      <c r="M120" s="2">
        <v>66</v>
      </c>
      <c r="N120" s="2">
        <f t="shared" si="25"/>
        <v>271</v>
      </c>
      <c r="O120" s="4">
        <f t="shared" si="26"/>
        <v>2.809963099630996</v>
      </c>
      <c r="P120" s="4">
        <f t="shared" si="27"/>
        <v>1.0450429459050792</v>
      </c>
      <c r="Q120" s="2">
        <v>0</v>
      </c>
      <c r="R120" s="2">
        <v>0</v>
      </c>
      <c r="S120" s="6"/>
    </row>
    <row r="121" spans="1:19" ht="21.75">
      <c r="A121" s="2">
        <v>8</v>
      </c>
      <c r="B121" s="3" t="s">
        <v>174</v>
      </c>
      <c r="C121" s="3" t="s">
        <v>184</v>
      </c>
      <c r="D121" s="2">
        <v>1.5</v>
      </c>
      <c r="E121" s="10">
        <f t="shared" si="24"/>
        <v>129</v>
      </c>
      <c r="F121" s="2">
        <v>7</v>
      </c>
      <c r="G121" s="2">
        <v>18</v>
      </c>
      <c r="H121" s="2">
        <v>10</v>
      </c>
      <c r="I121" s="2">
        <v>29</v>
      </c>
      <c r="J121" s="2">
        <v>22</v>
      </c>
      <c r="K121" s="2">
        <v>17</v>
      </c>
      <c r="L121" s="2">
        <v>10</v>
      </c>
      <c r="M121" s="2">
        <v>16</v>
      </c>
      <c r="N121" s="2">
        <f t="shared" si="25"/>
        <v>129</v>
      </c>
      <c r="O121" s="4">
        <f t="shared" si="26"/>
        <v>2.294573643410853</v>
      </c>
      <c r="P121" s="4">
        <f t="shared" si="27"/>
        <v>1.0649678873871242</v>
      </c>
      <c r="Q121" s="2">
        <v>0</v>
      </c>
      <c r="R121" s="2">
        <v>0</v>
      </c>
      <c r="S121" s="6"/>
    </row>
    <row r="122" spans="1:19" ht="21.75">
      <c r="A122" s="2">
        <v>9</v>
      </c>
      <c r="B122" s="3" t="s">
        <v>202</v>
      </c>
      <c r="C122" s="3" t="s">
        <v>220</v>
      </c>
      <c r="D122" s="2">
        <v>3</v>
      </c>
      <c r="E122" s="10">
        <f t="shared" si="24"/>
        <v>123</v>
      </c>
      <c r="F122" s="2">
        <v>0</v>
      </c>
      <c r="G122" s="2">
        <v>3</v>
      </c>
      <c r="H122" s="2">
        <v>11</v>
      </c>
      <c r="I122" s="2">
        <v>38</v>
      </c>
      <c r="J122" s="2">
        <v>21</v>
      </c>
      <c r="K122" s="2">
        <v>28</v>
      </c>
      <c r="L122" s="2">
        <v>18</v>
      </c>
      <c r="M122" s="2">
        <v>4</v>
      </c>
      <c r="N122" s="2">
        <f t="shared" si="25"/>
        <v>123</v>
      </c>
      <c r="O122" s="4">
        <f t="shared" si="26"/>
        <v>2.5284552845528454</v>
      </c>
      <c r="P122" s="4">
        <f t="shared" si="27"/>
        <v>0.7050941614109523</v>
      </c>
      <c r="Q122" s="2">
        <v>0</v>
      </c>
      <c r="R122" s="2">
        <v>0</v>
      </c>
      <c r="S122" s="6"/>
    </row>
    <row r="123" spans="1:19" ht="21.75">
      <c r="A123" s="2">
        <v>10</v>
      </c>
      <c r="B123" s="3" t="s">
        <v>308</v>
      </c>
      <c r="C123" s="3" t="s">
        <v>309</v>
      </c>
      <c r="D123" s="2">
        <v>2</v>
      </c>
      <c r="E123" s="10">
        <f t="shared" si="24"/>
        <v>123</v>
      </c>
      <c r="F123" s="2">
        <v>0</v>
      </c>
      <c r="G123" s="2">
        <v>30</v>
      </c>
      <c r="H123" s="2">
        <v>16</v>
      </c>
      <c r="I123" s="2">
        <v>17</v>
      </c>
      <c r="J123" s="2">
        <v>13</v>
      </c>
      <c r="K123" s="2">
        <v>16</v>
      </c>
      <c r="L123" s="2">
        <v>6</v>
      </c>
      <c r="M123" s="2">
        <v>25</v>
      </c>
      <c r="N123" s="2">
        <f t="shared" si="25"/>
        <v>123</v>
      </c>
      <c r="O123" s="4">
        <f t="shared" si="26"/>
        <v>2.3536585365853657</v>
      </c>
      <c r="P123" s="4">
        <f t="shared" si="27"/>
        <v>1.1093316440140284</v>
      </c>
      <c r="Q123" s="2">
        <v>0</v>
      </c>
      <c r="R123" s="2">
        <v>0</v>
      </c>
      <c r="S123" s="6"/>
    </row>
    <row r="124" spans="1:19" ht="21.75" customHeight="1">
      <c r="A124" s="2">
        <v>11</v>
      </c>
      <c r="B124" s="3" t="s">
        <v>203</v>
      </c>
      <c r="C124" s="3" t="s">
        <v>221</v>
      </c>
      <c r="D124" s="2">
        <v>1.5</v>
      </c>
      <c r="E124" s="10">
        <f t="shared" si="24"/>
        <v>123</v>
      </c>
      <c r="F124" s="2">
        <v>37</v>
      </c>
      <c r="G124" s="2">
        <v>21</v>
      </c>
      <c r="H124" s="2">
        <v>23</v>
      </c>
      <c r="I124" s="2">
        <v>10</v>
      </c>
      <c r="J124" s="2">
        <v>10</v>
      </c>
      <c r="K124" s="2">
        <v>8</v>
      </c>
      <c r="L124" s="2">
        <v>4</v>
      </c>
      <c r="M124" s="2">
        <v>2</v>
      </c>
      <c r="N124" s="2">
        <f t="shared" si="25"/>
        <v>115</v>
      </c>
      <c r="O124" s="4">
        <f t="shared" si="26"/>
        <v>1.2739130434782608</v>
      </c>
      <c r="P124" s="4">
        <f t="shared" si="27"/>
        <v>1.109726715792186</v>
      </c>
      <c r="Q124" s="2">
        <v>8</v>
      </c>
      <c r="R124" s="2">
        <v>0</v>
      </c>
      <c r="S124" s="6"/>
    </row>
    <row r="125" spans="1:19" ht="21.75">
      <c r="A125" s="2">
        <v>12</v>
      </c>
      <c r="B125" s="3" t="s">
        <v>201</v>
      </c>
      <c r="C125" s="3" t="s">
        <v>219</v>
      </c>
      <c r="D125" s="2">
        <v>1.5</v>
      </c>
      <c r="E125" s="10">
        <f t="shared" si="24"/>
        <v>173</v>
      </c>
      <c r="F125" s="2">
        <v>0</v>
      </c>
      <c r="G125" s="2">
        <v>3</v>
      </c>
      <c r="H125" s="2">
        <v>13</v>
      </c>
      <c r="I125" s="2">
        <v>44</v>
      </c>
      <c r="J125" s="2">
        <v>43</v>
      </c>
      <c r="K125" s="2">
        <v>44</v>
      </c>
      <c r="L125" s="2">
        <v>20</v>
      </c>
      <c r="M125" s="2">
        <v>6</v>
      </c>
      <c r="N125" s="2">
        <f t="shared" si="25"/>
        <v>173</v>
      </c>
      <c r="O125" s="4">
        <f t="shared" si="26"/>
        <v>2.566473988439306</v>
      </c>
      <c r="P125" s="4">
        <f t="shared" si="27"/>
        <v>0.6561648475245138</v>
      </c>
      <c r="Q125" s="2">
        <v>0</v>
      </c>
      <c r="R125" s="2">
        <v>0</v>
      </c>
      <c r="S125" s="6"/>
    </row>
    <row r="126" spans="1:19" ht="21.75">
      <c r="A126" s="2">
        <v>13</v>
      </c>
      <c r="B126" s="3" t="s">
        <v>247</v>
      </c>
      <c r="C126" s="3" t="s">
        <v>258</v>
      </c>
      <c r="D126" s="2">
        <v>2</v>
      </c>
      <c r="E126" s="10">
        <f t="shared" si="24"/>
        <v>119</v>
      </c>
      <c r="F126" s="2">
        <v>0</v>
      </c>
      <c r="G126" s="2">
        <v>2</v>
      </c>
      <c r="H126" s="2">
        <v>10</v>
      </c>
      <c r="I126" s="2">
        <v>35</v>
      </c>
      <c r="J126" s="2">
        <v>22</v>
      </c>
      <c r="K126" s="2">
        <v>28</v>
      </c>
      <c r="L126" s="2">
        <v>12</v>
      </c>
      <c r="M126" s="2">
        <v>10</v>
      </c>
      <c r="N126" s="2">
        <f t="shared" si="25"/>
        <v>119</v>
      </c>
      <c r="O126" s="4">
        <f t="shared" si="26"/>
        <v>2.588235294117647</v>
      </c>
      <c r="P126" s="4">
        <f t="shared" si="27"/>
        <v>0.7323470351758075</v>
      </c>
      <c r="Q126" s="2">
        <v>0</v>
      </c>
      <c r="R126" s="2">
        <v>0</v>
      </c>
      <c r="S126" s="6"/>
    </row>
    <row r="127" spans="1:19" ht="21.75">
      <c r="A127" s="2">
        <v>14</v>
      </c>
      <c r="B127" s="3" t="s">
        <v>248</v>
      </c>
      <c r="C127" s="3" t="s">
        <v>259</v>
      </c>
      <c r="D127" s="2">
        <v>2</v>
      </c>
      <c r="E127" s="10">
        <f t="shared" si="24"/>
        <v>118</v>
      </c>
      <c r="F127" s="2">
        <v>0</v>
      </c>
      <c r="G127" s="2">
        <v>3</v>
      </c>
      <c r="H127" s="2">
        <v>10</v>
      </c>
      <c r="I127" s="2">
        <v>24</v>
      </c>
      <c r="J127" s="2">
        <v>31</v>
      </c>
      <c r="K127" s="2">
        <v>18</v>
      </c>
      <c r="L127" s="2">
        <v>18</v>
      </c>
      <c r="M127" s="2">
        <v>14</v>
      </c>
      <c r="N127" s="2">
        <f t="shared" si="25"/>
        <v>118</v>
      </c>
      <c r="O127" s="4">
        <f t="shared" si="26"/>
        <v>2.6822033898305087</v>
      </c>
      <c r="P127" s="4">
        <f t="shared" si="27"/>
        <v>0.785637100414581</v>
      </c>
      <c r="Q127" s="2">
        <v>0</v>
      </c>
      <c r="R127" s="2">
        <v>0</v>
      </c>
      <c r="S127" s="6"/>
    </row>
    <row r="128" spans="1:19" ht="21.75">
      <c r="A128" s="2">
        <v>15</v>
      </c>
      <c r="B128" s="3" t="s">
        <v>249</v>
      </c>
      <c r="C128" s="3" t="s">
        <v>260</v>
      </c>
      <c r="D128" s="2">
        <v>1.5</v>
      </c>
      <c r="E128" s="10">
        <f t="shared" si="24"/>
        <v>119</v>
      </c>
      <c r="F128" s="2">
        <v>2</v>
      </c>
      <c r="G128" s="2">
        <v>27</v>
      </c>
      <c r="H128" s="2">
        <v>26</v>
      </c>
      <c r="I128" s="2">
        <v>31</v>
      </c>
      <c r="J128" s="2">
        <v>12</v>
      </c>
      <c r="K128" s="2">
        <v>9</v>
      </c>
      <c r="L128" s="2">
        <v>5</v>
      </c>
      <c r="M128" s="2">
        <v>2</v>
      </c>
      <c r="N128" s="2">
        <f t="shared" si="25"/>
        <v>114</v>
      </c>
      <c r="O128" s="4">
        <f t="shared" si="26"/>
        <v>1.8464912280701755</v>
      </c>
      <c r="P128" s="4">
        <f t="shared" si="27"/>
        <v>0.7839597895794392</v>
      </c>
      <c r="Q128" s="2">
        <v>4</v>
      </c>
      <c r="R128" s="2">
        <v>1</v>
      </c>
      <c r="S128" s="6"/>
    </row>
    <row r="129" spans="1:19" ht="21.75">
      <c r="A129" s="2">
        <v>16</v>
      </c>
      <c r="B129" s="3" t="s">
        <v>250</v>
      </c>
      <c r="C129" s="3" t="s">
        <v>261</v>
      </c>
      <c r="D129" s="2">
        <v>1</v>
      </c>
      <c r="E129" s="10">
        <f t="shared" si="24"/>
        <v>244</v>
      </c>
      <c r="F129" s="2">
        <v>1</v>
      </c>
      <c r="G129" s="2">
        <v>5</v>
      </c>
      <c r="H129" s="2">
        <v>4</v>
      </c>
      <c r="I129" s="2">
        <v>13</v>
      </c>
      <c r="J129" s="2">
        <v>33</v>
      </c>
      <c r="K129" s="2">
        <v>53</v>
      </c>
      <c r="L129" s="2">
        <v>68</v>
      </c>
      <c r="M129" s="2">
        <v>67</v>
      </c>
      <c r="N129" s="2">
        <f t="shared" si="25"/>
        <v>244</v>
      </c>
      <c r="O129" s="4">
        <f t="shared" si="26"/>
        <v>3.2151639344262297</v>
      </c>
      <c r="P129" s="4">
        <f t="shared" si="27"/>
        <v>0.7353874116794833</v>
      </c>
      <c r="Q129" s="2">
        <v>0</v>
      </c>
      <c r="R129" s="2">
        <v>0</v>
      </c>
      <c r="S129" s="6"/>
    </row>
    <row r="130" spans="1:19" ht="21.75">
      <c r="A130" s="34" t="s">
        <v>58</v>
      </c>
      <c r="B130" s="35"/>
      <c r="C130" s="35"/>
      <c r="D130" s="36"/>
      <c r="E130" s="11">
        <f aca="true" t="shared" si="28" ref="E130:N130">SUM(E114:E129)</f>
        <v>3666</v>
      </c>
      <c r="F130" s="11">
        <f t="shared" si="28"/>
        <v>112</v>
      </c>
      <c r="G130" s="11">
        <f t="shared" si="28"/>
        <v>397</v>
      </c>
      <c r="H130" s="11">
        <f t="shared" si="28"/>
        <v>410</v>
      </c>
      <c r="I130" s="11">
        <f t="shared" si="28"/>
        <v>682</v>
      </c>
      <c r="J130" s="11">
        <f t="shared" si="28"/>
        <v>533</v>
      </c>
      <c r="K130" s="11">
        <f t="shared" si="28"/>
        <v>569</v>
      </c>
      <c r="L130" s="11">
        <f t="shared" si="28"/>
        <v>447</v>
      </c>
      <c r="M130" s="11">
        <f t="shared" si="28"/>
        <v>500</v>
      </c>
      <c r="N130" s="11">
        <f t="shared" si="28"/>
        <v>3650</v>
      </c>
      <c r="O130" s="18">
        <f t="shared" si="26"/>
        <v>2.4602739726027396</v>
      </c>
      <c r="P130" s="18">
        <f t="shared" si="27"/>
        <v>1.0313230930214294</v>
      </c>
      <c r="Q130" s="11">
        <f>SUM(Q114:Q129)</f>
        <v>12</v>
      </c>
      <c r="R130" s="11">
        <f>SUM(R114:R129)</f>
        <v>4</v>
      </c>
      <c r="S130" s="6"/>
    </row>
    <row r="131" spans="1:19" ht="21.75">
      <c r="A131" s="34" t="s">
        <v>59</v>
      </c>
      <c r="B131" s="35" t="s">
        <v>59</v>
      </c>
      <c r="C131" s="35"/>
      <c r="D131" s="36"/>
      <c r="E131" s="12">
        <f>E130*100/$E$130</f>
        <v>100</v>
      </c>
      <c r="F131" s="12">
        <f aca="true" t="shared" si="29" ref="F131:N131">F130*100/$E$130</f>
        <v>3.055100927441353</v>
      </c>
      <c r="G131" s="12">
        <f t="shared" si="29"/>
        <v>10.82924168030551</v>
      </c>
      <c r="H131" s="12">
        <f t="shared" si="29"/>
        <v>11.183851609383524</v>
      </c>
      <c r="I131" s="12">
        <f t="shared" si="29"/>
        <v>18.603382433169667</v>
      </c>
      <c r="J131" s="12">
        <f t="shared" si="29"/>
        <v>14.539007092198581</v>
      </c>
      <c r="K131" s="12">
        <f t="shared" si="29"/>
        <v>15.52100381887616</v>
      </c>
      <c r="L131" s="12">
        <f t="shared" si="29"/>
        <v>12.193126022913257</v>
      </c>
      <c r="M131" s="12">
        <f t="shared" si="29"/>
        <v>13.638843426077468</v>
      </c>
      <c r="N131" s="12">
        <f t="shared" si="29"/>
        <v>99.56355701036551</v>
      </c>
      <c r="O131" s="22"/>
      <c r="P131" s="22"/>
      <c r="Q131" s="12">
        <f>Q130*100/$E$130</f>
        <v>0.32733224222585927</v>
      </c>
      <c r="R131" s="12">
        <f>R130*100/$E$130</f>
        <v>0.10911074740861974</v>
      </c>
      <c r="S131" s="6"/>
    </row>
    <row r="132" spans="1:19" ht="21.75">
      <c r="A132" s="15"/>
      <c r="B132" s="15"/>
      <c r="C132" s="15"/>
      <c r="D132" s="15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7"/>
      <c r="P132" s="17"/>
      <c r="Q132" s="16"/>
      <c r="R132" s="16"/>
      <c r="S132" s="6"/>
    </row>
    <row r="133" spans="1:19" ht="21.75">
      <c r="A133" s="15"/>
      <c r="B133" s="15"/>
      <c r="C133" s="15"/>
      <c r="D133" s="15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7"/>
      <c r="P133" s="17"/>
      <c r="Q133" s="16"/>
      <c r="R133" s="16"/>
      <c r="S133" s="6"/>
    </row>
    <row r="134" spans="2:19" ht="23.25">
      <c r="B134" s="7"/>
      <c r="C134" s="8" t="s">
        <v>279</v>
      </c>
      <c r="D134" s="1"/>
      <c r="E134" s="9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6"/>
      <c r="S134" s="6"/>
    </row>
    <row r="135" spans="1:19" ht="21.75">
      <c r="A135" s="28" t="s">
        <v>266</v>
      </c>
      <c r="B135" s="28" t="s">
        <v>0</v>
      </c>
      <c r="C135" s="28" t="s">
        <v>1</v>
      </c>
      <c r="D135" s="28" t="s">
        <v>2</v>
      </c>
      <c r="E135" s="33" t="s">
        <v>41</v>
      </c>
      <c r="F135" s="29" t="s">
        <v>44</v>
      </c>
      <c r="G135" s="30"/>
      <c r="H135" s="30"/>
      <c r="I135" s="30"/>
      <c r="J135" s="30"/>
      <c r="K135" s="30"/>
      <c r="L135" s="30"/>
      <c r="M135" s="31"/>
      <c r="N135" s="28" t="s">
        <v>43</v>
      </c>
      <c r="O135" s="28" t="s">
        <v>3</v>
      </c>
      <c r="P135" s="28" t="s">
        <v>6</v>
      </c>
      <c r="Q135" s="32" t="s">
        <v>42</v>
      </c>
      <c r="R135" s="32"/>
      <c r="S135" s="6"/>
    </row>
    <row r="136" spans="1:19" ht="21.75">
      <c r="A136" s="28"/>
      <c r="B136" s="28"/>
      <c r="C136" s="28"/>
      <c r="D136" s="28"/>
      <c r="E136" s="33"/>
      <c r="F136" s="2">
        <v>0</v>
      </c>
      <c r="G136" s="2">
        <v>1</v>
      </c>
      <c r="H136" s="2">
        <v>1.5</v>
      </c>
      <c r="I136" s="2">
        <v>2</v>
      </c>
      <c r="J136" s="2">
        <v>2.5</v>
      </c>
      <c r="K136" s="2">
        <v>3</v>
      </c>
      <c r="L136" s="2">
        <v>3.5</v>
      </c>
      <c r="M136" s="2">
        <v>4</v>
      </c>
      <c r="N136" s="28"/>
      <c r="O136" s="28"/>
      <c r="P136" s="28"/>
      <c r="Q136" s="2" t="s">
        <v>4</v>
      </c>
      <c r="R136" s="4" t="s">
        <v>5</v>
      </c>
      <c r="S136" s="6"/>
    </row>
    <row r="137" spans="1:19" ht="21.75">
      <c r="A137" s="2">
        <v>1</v>
      </c>
      <c r="B137" s="3" t="s">
        <v>28</v>
      </c>
      <c r="C137" s="3" t="s">
        <v>48</v>
      </c>
      <c r="D137" s="2">
        <v>2</v>
      </c>
      <c r="E137" s="10">
        <f aca="true" t="shared" si="30" ref="E137:E155">SUM(Q137:R137,F137:M137)</f>
        <v>7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2</v>
      </c>
      <c r="L137" s="2">
        <v>1</v>
      </c>
      <c r="M137" s="2">
        <v>4</v>
      </c>
      <c r="N137" s="2">
        <f aca="true" t="shared" si="31" ref="N137:N155">SUM(F137:M137)</f>
        <v>7</v>
      </c>
      <c r="O137" s="4">
        <f aca="true" t="shared" si="32" ref="O137:O156">(1*G137+1.5*H137+2*I137+2.5*J137+3*K137+3.5*L137+4*M137)/N137</f>
        <v>3.642857142857143</v>
      </c>
      <c r="P137" s="4">
        <f aca="true" t="shared" si="33" ref="P137:P156">SQRT((F137*0^2+G137*1^2+H137*1.5^2+I137*2^2+J137*2.5^2+K137*3^2+L137*3.5^2+M137*4^2)/N137-O137^2)</f>
        <v>0.4403152859263558</v>
      </c>
      <c r="Q137" s="2">
        <v>0</v>
      </c>
      <c r="R137" s="2">
        <v>0</v>
      </c>
      <c r="S137" s="6"/>
    </row>
    <row r="138" spans="1:19" ht="21.75">
      <c r="A138" s="2">
        <v>2</v>
      </c>
      <c r="B138" s="3" t="s">
        <v>86</v>
      </c>
      <c r="C138" s="3" t="s">
        <v>99</v>
      </c>
      <c r="D138" s="2">
        <v>4</v>
      </c>
      <c r="E138" s="10">
        <f t="shared" si="30"/>
        <v>15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6</v>
      </c>
      <c r="L138" s="2">
        <v>1</v>
      </c>
      <c r="M138" s="2">
        <v>8</v>
      </c>
      <c r="N138" s="2">
        <f t="shared" si="31"/>
        <v>15</v>
      </c>
      <c r="O138" s="4">
        <f t="shared" si="32"/>
        <v>3.566666666666667</v>
      </c>
      <c r="P138" s="4">
        <f t="shared" si="33"/>
        <v>0.47842333648024254</v>
      </c>
      <c r="Q138" s="2">
        <v>0</v>
      </c>
      <c r="R138" s="2">
        <v>0</v>
      </c>
      <c r="S138" s="6"/>
    </row>
    <row r="139" spans="1:19" ht="21.75">
      <c r="A139" s="2">
        <v>3</v>
      </c>
      <c r="B139" s="3" t="s">
        <v>122</v>
      </c>
      <c r="C139" s="3" t="s">
        <v>146</v>
      </c>
      <c r="D139" s="2">
        <v>4</v>
      </c>
      <c r="E139" s="10">
        <f t="shared" si="30"/>
        <v>21</v>
      </c>
      <c r="F139" s="2">
        <v>0</v>
      </c>
      <c r="G139" s="2">
        <v>0</v>
      </c>
      <c r="H139" s="2">
        <v>0</v>
      </c>
      <c r="I139" s="2">
        <v>0</v>
      </c>
      <c r="J139" s="2">
        <v>4</v>
      </c>
      <c r="K139" s="2">
        <v>15</v>
      </c>
      <c r="L139" s="2">
        <v>2</v>
      </c>
      <c r="M139" s="2">
        <v>0</v>
      </c>
      <c r="N139" s="2">
        <f t="shared" si="31"/>
        <v>21</v>
      </c>
      <c r="O139" s="4">
        <f t="shared" si="32"/>
        <v>2.9523809523809526</v>
      </c>
      <c r="P139" s="4">
        <f t="shared" si="33"/>
        <v>0.26298478612350673</v>
      </c>
      <c r="Q139" s="2">
        <v>0</v>
      </c>
      <c r="R139" s="2">
        <v>0</v>
      </c>
      <c r="S139" s="6"/>
    </row>
    <row r="140" spans="1:19" ht="21.75">
      <c r="A140" s="2">
        <v>4</v>
      </c>
      <c r="B140" s="3" t="s">
        <v>30</v>
      </c>
      <c r="C140" s="3" t="s">
        <v>49</v>
      </c>
      <c r="D140" s="2">
        <v>2</v>
      </c>
      <c r="E140" s="10">
        <f t="shared" si="30"/>
        <v>14</v>
      </c>
      <c r="F140" s="2">
        <v>0</v>
      </c>
      <c r="G140" s="2">
        <v>2</v>
      </c>
      <c r="H140" s="2">
        <v>3</v>
      </c>
      <c r="I140" s="2">
        <v>1</v>
      </c>
      <c r="J140" s="2">
        <v>0</v>
      </c>
      <c r="K140" s="2">
        <v>0</v>
      </c>
      <c r="L140" s="2">
        <v>0</v>
      </c>
      <c r="M140" s="2">
        <v>5</v>
      </c>
      <c r="N140" s="2">
        <f t="shared" si="31"/>
        <v>11</v>
      </c>
      <c r="O140" s="4">
        <f t="shared" si="32"/>
        <v>2.590909090909091</v>
      </c>
      <c r="P140" s="4">
        <f t="shared" si="33"/>
        <v>1.311109554714178</v>
      </c>
      <c r="Q140" s="2">
        <v>0</v>
      </c>
      <c r="R140" s="2">
        <v>3</v>
      </c>
      <c r="S140" s="6"/>
    </row>
    <row r="141" spans="1:19" ht="21.75" customHeight="1">
      <c r="A141" s="2">
        <v>5</v>
      </c>
      <c r="B141" s="3" t="s">
        <v>87</v>
      </c>
      <c r="C141" s="3" t="s">
        <v>100</v>
      </c>
      <c r="D141" s="2">
        <v>4</v>
      </c>
      <c r="E141" s="10">
        <f t="shared" si="30"/>
        <v>4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1</v>
      </c>
      <c r="M141" s="2">
        <v>0</v>
      </c>
      <c r="N141" s="2">
        <f t="shared" si="31"/>
        <v>1</v>
      </c>
      <c r="O141" s="4">
        <f t="shared" si="32"/>
        <v>3.5</v>
      </c>
      <c r="P141" s="4">
        <f t="shared" si="33"/>
        <v>0</v>
      </c>
      <c r="Q141" s="2">
        <v>0</v>
      </c>
      <c r="R141" s="2">
        <v>3</v>
      </c>
      <c r="S141" s="6"/>
    </row>
    <row r="142" spans="1:19" ht="21.75">
      <c r="A142" s="2">
        <v>6</v>
      </c>
      <c r="B142" s="3" t="s">
        <v>123</v>
      </c>
      <c r="C142" s="3" t="s">
        <v>147</v>
      </c>
      <c r="D142" s="2">
        <v>4</v>
      </c>
      <c r="E142" s="10">
        <f t="shared" si="30"/>
        <v>11</v>
      </c>
      <c r="F142" s="2">
        <v>0</v>
      </c>
      <c r="G142" s="2">
        <v>1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9</v>
      </c>
      <c r="N142" s="2">
        <f t="shared" si="31"/>
        <v>10</v>
      </c>
      <c r="O142" s="4">
        <f t="shared" si="32"/>
        <v>3.7</v>
      </c>
      <c r="P142" s="4">
        <f t="shared" si="33"/>
        <v>0.8999999999999992</v>
      </c>
      <c r="Q142" s="2">
        <v>1</v>
      </c>
      <c r="R142" s="2">
        <v>0</v>
      </c>
      <c r="S142" s="6"/>
    </row>
    <row r="143" spans="1:19" ht="21.75">
      <c r="A143" s="2">
        <v>7</v>
      </c>
      <c r="B143" s="3" t="s">
        <v>291</v>
      </c>
      <c r="C143" s="3" t="s">
        <v>292</v>
      </c>
      <c r="D143" s="2">
        <v>4</v>
      </c>
      <c r="E143" s="10">
        <f t="shared" si="30"/>
        <v>11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1</v>
      </c>
      <c r="L143" s="2">
        <v>0</v>
      </c>
      <c r="M143" s="2">
        <v>10</v>
      </c>
      <c r="N143" s="2">
        <f t="shared" si="31"/>
        <v>11</v>
      </c>
      <c r="O143" s="4">
        <f t="shared" si="32"/>
        <v>3.909090909090909</v>
      </c>
      <c r="P143" s="4">
        <f t="shared" si="33"/>
        <v>0.28747978728803325</v>
      </c>
      <c r="Q143" s="2">
        <v>0</v>
      </c>
      <c r="R143" s="2">
        <v>0</v>
      </c>
      <c r="S143" s="6"/>
    </row>
    <row r="144" spans="1:19" ht="21.75">
      <c r="A144" s="2">
        <v>8</v>
      </c>
      <c r="B144" s="3" t="s">
        <v>31</v>
      </c>
      <c r="C144" s="3" t="s">
        <v>50</v>
      </c>
      <c r="D144" s="2">
        <v>2</v>
      </c>
      <c r="E144" s="10">
        <f t="shared" si="30"/>
        <v>9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2</v>
      </c>
      <c r="L144" s="2">
        <v>3</v>
      </c>
      <c r="M144" s="2">
        <v>4</v>
      </c>
      <c r="N144" s="2">
        <f t="shared" si="31"/>
        <v>9</v>
      </c>
      <c r="O144" s="4">
        <f t="shared" si="32"/>
        <v>3.611111111111111</v>
      </c>
      <c r="P144" s="4">
        <f t="shared" si="33"/>
        <v>0.39283710065919336</v>
      </c>
      <c r="Q144" s="2">
        <v>0</v>
      </c>
      <c r="R144" s="2">
        <v>0</v>
      </c>
      <c r="S144" s="6"/>
    </row>
    <row r="145" spans="1:19" ht="21.75">
      <c r="A145" s="2">
        <v>9</v>
      </c>
      <c r="B145" s="3" t="s">
        <v>88</v>
      </c>
      <c r="C145" s="3" t="s">
        <v>101</v>
      </c>
      <c r="D145" s="2">
        <v>4</v>
      </c>
      <c r="E145" s="10">
        <f t="shared" si="30"/>
        <v>6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5</v>
      </c>
      <c r="M145" s="2">
        <v>1</v>
      </c>
      <c r="N145" s="2">
        <f t="shared" si="31"/>
        <v>6</v>
      </c>
      <c r="O145" s="4">
        <f t="shared" si="32"/>
        <v>3.5833333333333335</v>
      </c>
      <c r="P145" s="4">
        <f t="shared" si="33"/>
        <v>0.18633899812498037</v>
      </c>
      <c r="Q145" s="2">
        <v>0</v>
      </c>
      <c r="R145" s="2">
        <v>0</v>
      </c>
      <c r="S145" s="6"/>
    </row>
    <row r="146" spans="1:19" ht="21.75">
      <c r="A146" s="2">
        <v>10</v>
      </c>
      <c r="B146" s="3" t="s">
        <v>124</v>
      </c>
      <c r="C146" s="3" t="s">
        <v>148</v>
      </c>
      <c r="D146" s="2">
        <v>4</v>
      </c>
      <c r="E146" s="10">
        <f t="shared" si="30"/>
        <v>16</v>
      </c>
      <c r="F146" s="2">
        <v>3</v>
      </c>
      <c r="G146" s="2">
        <v>0</v>
      </c>
      <c r="H146" s="2">
        <v>0</v>
      </c>
      <c r="I146" s="2">
        <v>1</v>
      </c>
      <c r="J146" s="2">
        <v>0</v>
      </c>
      <c r="K146" s="2">
        <v>2</v>
      </c>
      <c r="L146" s="2">
        <v>1</v>
      </c>
      <c r="M146" s="2">
        <v>9</v>
      </c>
      <c r="N146" s="2">
        <f t="shared" si="31"/>
        <v>16</v>
      </c>
      <c r="O146" s="4">
        <f t="shared" si="32"/>
        <v>2.96875</v>
      </c>
      <c r="P146" s="4">
        <f t="shared" si="33"/>
        <v>1.5254994059323654</v>
      </c>
      <c r="Q146" s="2">
        <v>0</v>
      </c>
      <c r="R146" s="2">
        <v>0</v>
      </c>
      <c r="S146" s="6"/>
    </row>
    <row r="147" spans="1:19" ht="21.75">
      <c r="A147" s="2">
        <v>11</v>
      </c>
      <c r="B147" s="3" t="s">
        <v>29</v>
      </c>
      <c r="C147" s="5" t="s">
        <v>14</v>
      </c>
      <c r="D147" s="2">
        <v>1</v>
      </c>
      <c r="E147" s="10">
        <f t="shared" si="30"/>
        <v>419</v>
      </c>
      <c r="F147" s="2">
        <v>1</v>
      </c>
      <c r="G147" s="2">
        <v>2</v>
      </c>
      <c r="H147" s="2">
        <v>0</v>
      </c>
      <c r="I147" s="2">
        <v>4</v>
      </c>
      <c r="J147" s="2">
        <v>12</v>
      </c>
      <c r="K147" s="2">
        <v>57</v>
      </c>
      <c r="L147" s="2">
        <v>132</v>
      </c>
      <c r="M147" s="2">
        <v>211</v>
      </c>
      <c r="N147" s="2">
        <f t="shared" si="31"/>
        <v>419</v>
      </c>
      <c r="O147" s="4">
        <f t="shared" si="32"/>
        <v>3.620525059665871</v>
      </c>
      <c r="P147" s="4">
        <f t="shared" si="33"/>
        <v>0.5045461215305175</v>
      </c>
      <c r="Q147" s="2">
        <v>0</v>
      </c>
      <c r="R147" s="2">
        <v>0</v>
      </c>
      <c r="S147" s="6"/>
    </row>
    <row r="148" spans="1:19" ht="21.75">
      <c r="A148" s="2">
        <v>12</v>
      </c>
      <c r="B148" s="3" t="s">
        <v>70</v>
      </c>
      <c r="C148" s="5" t="s">
        <v>80</v>
      </c>
      <c r="D148" s="2">
        <v>1</v>
      </c>
      <c r="E148" s="10">
        <f t="shared" si="30"/>
        <v>528</v>
      </c>
      <c r="F148" s="2">
        <v>14</v>
      </c>
      <c r="G148" s="2">
        <v>3</v>
      </c>
      <c r="H148" s="2">
        <v>8</v>
      </c>
      <c r="I148" s="2">
        <v>25</v>
      </c>
      <c r="J148" s="2">
        <v>37</v>
      </c>
      <c r="K148" s="2">
        <v>95</v>
      </c>
      <c r="L148" s="2">
        <v>137</v>
      </c>
      <c r="M148" s="2">
        <v>209</v>
      </c>
      <c r="N148" s="2">
        <f t="shared" si="31"/>
        <v>528</v>
      </c>
      <c r="O148" s="4">
        <f t="shared" si="32"/>
        <v>3.3295454545454546</v>
      </c>
      <c r="P148" s="4">
        <f t="shared" si="33"/>
        <v>0.8440512547595418</v>
      </c>
      <c r="Q148" s="2">
        <v>0</v>
      </c>
      <c r="R148" s="2">
        <v>0</v>
      </c>
      <c r="S148" s="6"/>
    </row>
    <row r="149" spans="1:19" ht="21.75">
      <c r="A149" s="2">
        <v>13</v>
      </c>
      <c r="B149" s="3" t="s">
        <v>116</v>
      </c>
      <c r="C149" s="5" t="s">
        <v>141</v>
      </c>
      <c r="D149" s="2">
        <v>1</v>
      </c>
      <c r="E149" s="10">
        <f t="shared" si="30"/>
        <v>502</v>
      </c>
      <c r="F149" s="2">
        <v>31</v>
      </c>
      <c r="G149" s="2">
        <v>18</v>
      </c>
      <c r="H149" s="2">
        <v>24</v>
      </c>
      <c r="I149" s="2">
        <v>28</v>
      </c>
      <c r="J149" s="2">
        <v>37</v>
      </c>
      <c r="K149" s="2">
        <v>63</v>
      </c>
      <c r="L149" s="2">
        <v>82</v>
      </c>
      <c r="M149" s="2">
        <v>219</v>
      </c>
      <c r="N149" s="2">
        <f t="shared" si="31"/>
        <v>502</v>
      </c>
      <c r="O149" s="4">
        <f t="shared" si="32"/>
        <v>3.096613545816733</v>
      </c>
      <c r="P149" s="4">
        <f t="shared" si="33"/>
        <v>1.1613498834754241</v>
      </c>
      <c r="Q149" s="2">
        <v>0</v>
      </c>
      <c r="R149" s="2">
        <v>0</v>
      </c>
      <c r="S149" s="6"/>
    </row>
    <row r="150" spans="1:19" ht="21.75">
      <c r="A150" s="2">
        <v>14</v>
      </c>
      <c r="B150" s="3" t="s">
        <v>303</v>
      </c>
      <c r="C150" s="3" t="s">
        <v>48</v>
      </c>
      <c r="D150" s="2">
        <v>2</v>
      </c>
      <c r="E150" s="10">
        <f t="shared" si="30"/>
        <v>6</v>
      </c>
      <c r="F150" s="2">
        <v>1</v>
      </c>
      <c r="G150" s="2">
        <v>0</v>
      </c>
      <c r="H150" s="2">
        <v>0</v>
      </c>
      <c r="I150" s="2">
        <v>3</v>
      </c>
      <c r="J150" s="2">
        <v>0</v>
      </c>
      <c r="K150" s="2">
        <v>0</v>
      </c>
      <c r="L150" s="2">
        <v>2</v>
      </c>
      <c r="M150" s="2">
        <v>0</v>
      </c>
      <c r="N150" s="2">
        <f t="shared" si="31"/>
        <v>6</v>
      </c>
      <c r="O150" s="4">
        <f t="shared" si="32"/>
        <v>2.1666666666666665</v>
      </c>
      <c r="P150" s="4">
        <f t="shared" si="33"/>
        <v>1.1785113019775795</v>
      </c>
      <c r="Q150" s="2">
        <v>0</v>
      </c>
      <c r="R150" s="2">
        <v>0</v>
      </c>
      <c r="S150" s="6"/>
    </row>
    <row r="151" spans="1:19" ht="21.75">
      <c r="A151" s="2">
        <v>15</v>
      </c>
      <c r="B151" s="3" t="s">
        <v>322</v>
      </c>
      <c r="C151" s="3" t="s">
        <v>324</v>
      </c>
      <c r="D151" s="2">
        <v>2</v>
      </c>
      <c r="E151" s="10">
        <f t="shared" si="30"/>
        <v>10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10</v>
      </c>
      <c r="N151" s="2">
        <f t="shared" si="31"/>
        <v>10</v>
      </c>
      <c r="O151" s="4">
        <f t="shared" si="32"/>
        <v>4</v>
      </c>
      <c r="P151" s="4">
        <f t="shared" si="33"/>
        <v>0</v>
      </c>
      <c r="Q151" s="2">
        <v>0</v>
      </c>
      <c r="R151" s="2">
        <v>0</v>
      </c>
      <c r="S151" s="6"/>
    </row>
    <row r="152" spans="1:19" ht="21.75" customHeight="1">
      <c r="A152" s="2">
        <v>16</v>
      </c>
      <c r="B152" s="3" t="s">
        <v>323</v>
      </c>
      <c r="C152" s="3" t="s">
        <v>325</v>
      </c>
      <c r="D152" s="2">
        <v>2</v>
      </c>
      <c r="E152" s="10">
        <f t="shared" si="30"/>
        <v>10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10</v>
      </c>
      <c r="N152" s="2">
        <f t="shared" si="31"/>
        <v>10</v>
      </c>
      <c r="O152" s="4">
        <f t="shared" si="32"/>
        <v>4</v>
      </c>
      <c r="P152" s="4">
        <f t="shared" si="33"/>
        <v>0</v>
      </c>
      <c r="Q152" s="2">
        <v>0</v>
      </c>
      <c r="R152" s="2">
        <v>0</v>
      </c>
      <c r="S152" s="6"/>
    </row>
    <row r="153" spans="1:19" ht="21.75">
      <c r="A153" s="2">
        <v>17</v>
      </c>
      <c r="B153" s="3" t="s">
        <v>166</v>
      </c>
      <c r="C153" s="5" t="s">
        <v>80</v>
      </c>
      <c r="D153" s="2">
        <v>0.5</v>
      </c>
      <c r="E153" s="10">
        <f t="shared" si="30"/>
        <v>291</v>
      </c>
      <c r="F153" s="2">
        <v>3</v>
      </c>
      <c r="G153" s="2">
        <v>13</v>
      </c>
      <c r="H153" s="2">
        <v>9</v>
      </c>
      <c r="I153" s="2">
        <v>24</v>
      </c>
      <c r="J153" s="2">
        <v>16</v>
      </c>
      <c r="K153" s="2">
        <v>35</v>
      </c>
      <c r="L153" s="2">
        <v>31</v>
      </c>
      <c r="M153" s="2">
        <v>160</v>
      </c>
      <c r="N153" s="2">
        <f t="shared" si="31"/>
        <v>291</v>
      </c>
      <c r="O153" s="4">
        <f t="shared" si="32"/>
        <v>3.3264604810996565</v>
      </c>
      <c r="P153" s="4">
        <f t="shared" si="33"/>
        <v>0.9524543342058628</v>
      </c>
      <c r="Q153" s="2">
        <v>0</v>
      </c>
      <c r="R153" s="2">
        <v>0</v>
      </c>
      <c r="S153" s="6"/>
    </row>
    <row r="154" spans="1:19" ht="21.75">
      <c r="A154" s="2">
        <v>18</v>
      </c>
      <c r="B154" s="3" t="s">
        <v>196</v>
      </c>
      <c r="C154" s="5" t="s">
        <v>214</v>
      </c>
      <c r="D154" s="2">
        <v>0.5</v>
      </c>
      <c r="E154" s="10">
        <f t="shared" si="30"/>
        <v>296</v>
      </c>
      <c r="F154" s="2">
        <v>0</v>
      </c>
      <c r="G154" s="2">
        <v>2</v>
      </c>
      <c r="H154" s="2">
        <v>14</v>
      </c>
      <c r="I154" s="2">
        <v>26</v>
      </c>
      <c r="J154" s="2">
        <v>17</v>
      </c>
      <c r="K154" s="2">
        <v>53</v>
      </c>
      <c r="L154" s="2">
        <v>69</v>
      </c>
      <c r="M154" s="2">
        <v>115</v>
      </c>
      <c r="N154" s="2">
        <f t="shared" si="31"/>
        <v>296</v>
      </c>
      <c r="O154" s="4">
        <f t="shared" si="32"/>
        <v>3.304054054054054</v>
      </c>
      <c r="P154" s="4">
        <f t="shared" si="33"/>
        <v>0.7681038762079825</v>
      </c>
      <c r="Q154" s="2">
        <v>0</v>
      </c>
      <c r="R154" s="2">
        <v>0</v>
      </c>
      <c r="S154" s="6"/>
    </row>
    <row r="155" spans="1:19" ht="21.75">
      <c r="A155" s="2">
        <v>19</v>
      </c>
      <c r="B155" s="3" t="s">
        <v>232</v>
      </c>
      <c r="C155" s="5" t="s">
        <v>241</v>
      </c>
      <c r="D155" s="2">
        <v>0.5</v>
      </c>
      <c r="E155" s="10">
        <f t="shared" si="30"/>
        <v>244</v>
      </c>
      <c r="F155" s="2">
        <v>0</v>
      </c>
      <c r="G155" s="2">
        <v>0</v>
      </c>
      <c r="H155" s="2">
        <v>0</v>
      </c>
      <c r="I155" s="2">
        <v>24</v>
      </c>
      <c r="J155" s="2">
        <v>14</v>
      </c>
      <c r="K155" s="2">
        <v>103</v>
      </c>
      <c r="L155" s="2">
        <v>85</v>
      </c>
      <c r="M155" s="2">
        <v>5</v>
      </c>
      <c r="N155" s="2">
        <f t="shared" si="31"/>
        <v>231</v>
      </c>
      <c r="O155" s="4">
        <f t="shared" si="32"/>
        <v>3.0714285714285716</v>
      </c>
      <c r="P155" s="4">
        <f t="shared" si="33"/>
        <v>0.47705549139241105</v>
      </c>
      <c r="Q155" s="2">
        <v>13</v>
      </c>
      <c r="R155" s="2">
        <v>0</v>
      </c>
      <c r="S155" s="6"/>
    </row>
    <row r="156" spans="1:19" ht="21.75">
      <c r="A156" s="34" t="s">
        <v>58</v>
      </c>
      <c r="B156" s="35"/>
      <c r="C156" s="35"/>
      <c r="D156" s="36"/>
      <c r="E156" s="11">
        <f aca="true" t="shared" si="34" ref="E156:N156">SUM(E137:E155)</f>
        <v>2420</v>
      </c>
      <c r="F156" s="11">
        <f t="shared" si="34"/>
        <v>53</v>
      </c>
      <c r="G156" s="11">
        <f t="shared" si="34"/>
        <v>41</v>
      </c>
      <c r="H156" s="11">
        <f t="shared" si="34"/>
        <v>58</v>
      </c>
      <c r="I156" s="11">
        <f t="shared" si="34"/>
        <v>136</v>
      </c>
      <c r="J156" s="11">
        <f t="shared" si="34"/>
        <v>137</v>
      </c>
      <c r="K156" s="11">
        <f t="shared" si="34"/>
        <v>434</v>
      </c>
      <c r="L156" s="11">
        <f t="shared" si="34"/>
        <v>552</v>
      </c>
      <c r="M156" s="11">
        <f t="shared" si="34"/>
        <v>989</v>
      </c>
      <c r="N156" s="11">
        <f t="shared" si="34"/>
        <v>2400</v>
      </c>
      <c r="O156" s="18">
        <f t="shared" si="32"/>
        <v>3.3052083333333333</v>
      </c>
      <c r="P156" s="18">
        <f t="shared" si="33"/>
        <v>0.8768278279859487</v>
      </c>
      <c r="Q156" s="11">
        <f>SUM(Q137:Q155)</f>
        <v>14</v>
      </c>
      <c r="R156" s="11">
        <f>SUM(R137:R155)</f>
        <v>6</v>
      </c>
      <c r="S156" s="6"/>
    </row>
    <row r="157" spans="1:19" ht="21.75">
      <c r="A157" s="34" t="s">
        <v>59</v>
      </c>
      <c r="B157" s="35" t="s">
        <v>59</v>
      </c>
      <c r="C157" s="35"/>
      <c r="D157" s="36"/>
      <c r="E157" s="12">
        <f>E156*100/$E$156</f>
        <v>100</v>
      </c>
      <c r="F157" s="12">
        <f aca="true" t="shared" si="35" ref="F157:N157">F156*100/$E$156</f>
        <v>2.190082644628099</v>
      </c>
      <c r="G157" s="12">
        <f t="shared" si="35"/>
        <v>1.6942148760330578</v>
      </c>
      <c r="H157" s="12">
        <f t="shared" si="35"/>
        <v>2.396694214876033</v>
      </c>
      <c r="I157" s="12">
        <f t="shared" si="35"/>
        <v>5.619834710743802</v>
      </c>
      <c r="J157" s="12">
        <f t="shared" si="35"/>
        <v>5.661157024793388</v>
      </c>
      <c r="K157" s="12">
        <f t="shared" si="35"/>
        <v>17.93388429752066</v>
      </c>
      <c r="L157" s="12">
        <f t="shared" si="35"/>
        <v>22.8099173553719</v>
      </c>
      <c r="M157" s="12">
        <f t="shared" si="35"/>
        <v>40.86776859504132</v>
      </c>
      <c r="N157" s="12">
        <f t="shared" si="35"/>
        <v>99.17355371900827</v>
      </c>
      <c r="O157" s="22"/>
      <c r="P157" s="22"/>
      <c r="Q157" s="12">
        <f>Q156*100/$E$156</f>
        <v>0.5785123966942148</v>
      </c>
      <c r="R157" s="12">
        <f>R156*100/$E$156</f>
        <v>0.24793388429752067</v>
      </c>
      <c r="S157" s="6"/>
    </row>
    <row r="158" spans="2:19" ht="23.25">
      <c r="B158" s="7"/>
      <c r="C158" s="8" t="s">
        <v>280</v>
      </c>
      <c r="D158" s="1"/>
      <c r="E158" s="9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6"/>
      <c r="S158" s="6"/>
    </row>
    <row r="159" spans="1:19" ht="21.75">
      <c r="A159" s="28" t="s">
        <v>266</v>
      </c>
      <c r="B159" s="28" t="s">
        <v>0</v>
      </c>
      <c r="C159" s="28" t="s">
        <v>1</v>
      </c>
      <c r="D159" s="28" t="s">
        <v>2</v>
      </c>
      <c r="E159" s="33" t="s">
        <v>41</v>
      </c>
      <c r="F159" s="29" t="s">
        <v>44</v>
      </c>
      <c r="G159" s="30"/>
      <c r="H159" s="30"/>
      <c r="I159" s="30"/>
      <c r="J159" s="30"/>
      <c r="K159" s="30"/>
      <c r="L159" s="30"/>
      <c r="M159" s="31"/>
      <c r="N159" s="28" t="s">
        <v>43</v>
      </c>
      <c r="O159" s="28" t="s">
        <v>3</v>
      </c>
      <c r="P159" s="28" t="s">
        <v>6</v>
      </c>
      <c r="Q159" s="32" t="s">
        <v>42</v>
      </c>
      <c r="R159" s="32"/>
      <c r="S159" s="6"/>
    </row>
    <row r="160" spans="1:19" ht="21.75">
      <c r="A160" s="28"/>
      <c r="B160" s="28"/>
      <c r="C160" s="28"/>
      <c r="D160" s="28"/>
      <c r="E160" s="33"/>
      <c r="F160" s="2">
        <v>0</v>
      </c>
      <c r="G160" s="2">
        <v>1</v>
      </c>
      <c r="H160" s="2">
        <v>1.5</v>
      </c>
      <c r="I160" s="2">
        <v>2</v>
      </c>
      <c r="J160" s="2">
        <v>2.5</v>
      </c>
      <c r="K160" s="2">
        <v>3</v>
      </c>
      <c r="L160" s="2">
        <v>3.5</v>
      </c>
      <c r="M160" s="2">
        <v>4</v>
      </c>
      <c r="N160" s="28"/>
      <c r="O160" s="28"/>
      <c r="P160" s="28"/>
      <c r="Q160" s="2" t="s">
        <v>4</v>
      </c>
      <c r="R160" s="4" t="s">
        <v>5</v>
      </c>
      <c r="S160" s="6"/>
    </row>
    <row r="161" spans="1:19" ht="21.75">
      <c r="A161" s="2">
        <v>1</v>
      </c>
      <c r="B161" s="3" t="s">
        <v>284</v>
      </c>
      <c r="C161" s="3" t="s">
        <v>285</v>
      </c>
      <c r="D161" s="2">
        <v>1</v>
      </c>
      <c r="E161" s="10">
        <f aca="true" t="shared" si="36" ref="E161:E178">SUM(Q161:R161,F161:M161)</f>
        <v>91</v>
      </c>
      <c r="F161" s="2">
        <v>0</v>
      </c>
      <c r="G161" s="2">
        <v>7</v>
      </c>
      <c r="H161" s="2">
        <v>7</v>
      </c>
      <c r="I161" s="2">
        <v>5</v>
      </c>
      <c r="J161" s="2">
        <v>9</v>
      </c>
      <c r="K161" s="2">
        <v>11</v>
      </c>
      <c r="L161" s="2">
        <v>16</v>
      </c>
      <c r="M161" s="2">
        <v>36</v>
      </c>
      <c r="N161" s="2">
        <f aca="true" t="shared" si="37" ref="N161:N178">SUM(F161:M161)</f>
        <v>91</v>
      </c>
      <c r="O161" s="4">
        <f aca="true" t="shared" si="38" ref="O161:O179">(1*G161+1.5*H161+2*I161+2.5*J161+3*K161+3.5*L161+4*M161)/N161</f>
        <v>3.10989010989011</v>
      </c>
      <c r="P161" s="4">
        <f aca="true" t="shared" si="39" ref="P161:P179">SQRT((F161*0^2+G161*1^2+H161*1.5^2+I161*2^2+J161*2.5^2+K161*3^2+L161*3.5^2+M161*4^2)/N161-O161^2)</f>
        <v>0.9939437427482196</v>
      </c>
      <c r="Q161" s="2">
        <v>0</v>
      </c>
      <c r="R161" s="2">
        <v>0</v>
      </c>
      <c r="S161" s="6"/>
    </row>
    <row r="162" spans="1:19" ht="21.75">
      <c r="A162" s="2">
        <v>2</v>
      </c>
      <c r="B162" s="3" t="s">
        <v>22</v>
      </c>
      <c r="C162" s="3" t="s">
        <v>46</v>
      </c>
      <c r="D162" s="2">
        <v>1</v>
      </c>
      <c r="E162" s="10">
        <f t="shared" si="36"/>
        <v>123</v>
      </c>
      <c r="F162" s="2">
        <v>26</v>
      </c>
      <c r="G162" s="2">
        <v>35</v>
      </c>
      <c r="H162" s="2">
        <v>33</v>
      </c>
      <c r="I162" s="2">
        <v>14</v>
      </c>
      <c r="J162" s="2">
        <v>10</v>
      </c>
      <c r="K162" s="2">
        <v>5</v>
      </c>
      <c r="L162" s="2">
        <v>0</v>
      </c>
      <c r="M162" s="2">
        <v>0</v>
      </c>
      <c r="N162" s="2">
        <f t="shared" si="37"/>
        <v>123</v>
      </c>
      <c r="O162" s="4">
        <f t="shared" si="38"/>
        <v>1.2398373983739837</v>
      </c>
      <c r="P162" s="4">
        <f t="shared" si="39"/>
        <v>0.8247926408437333</v>
      </c>
      <c r="Q162" s="2">
        <v>0</v>
      </c>
      <c r="R162" s="2">
        <v>0</v>
      </c>
      <c r="S162" s="6"/>
    </row>
    <row r="163" spans="1:19" ht="21.75">
      <c r="A163" s="2">
        <v>3</v>
      </c>
      <c r="B163" s="3" t="s">
        <v>289</v>
      </c>
      <c r="C163" s="3" t="s">
        <v>290</v>
      </c>
      <c r="D163" s="2">
        <v>1</v>
      </c>
      <c r="E163" s="10">
        <f t="shared" si="36"/>
        <v>86</v>
      </c>
      <c r="F163" s="2">
        <v>2</v>
      </c>
      <c r="G163" s="2">
        <v>11</v>
      </c>
      <c r="H163" s="2">
        <v>12</v>
      </c>
      <c r="I163" s="2">
        <v>9</v>
      </c>
      <c r="J163" s="2">
        <v>11</v>
      </c>
      <c r="K163" s="2">
        <v>12</v>
      </c>
      <c r="L163" s="2">
        <v>11</v>
      </c>
      <c r="M163" s="2">
        <v>18</v>
      </c>
      <c r="N163" s="2">
        <f t="shared" si="37"/>
        <v>86</v>
      </c>
      <c r="O163" s="4">
        <f t="shared" si="38"/>
        <v>2.5697674418604652</v>
      </c>
      <c r="P163" s="4">
        <f t="shared" si="39"/>
        <v>1.108012023215962</v>
      </c>
      <c r="Q163" s="2">
        <v>0</v>
      </c>
      <c r="R163" s="2">
        <v>0</v>
      </c>
      <c r="S163" s="6"/>
    </row>
    <row r="164" spans="1:19" ht="21.75">
      <c r="A164" s="2">
        <v>4</v>
      </c>
      <c r="B164" s="3" t="s">
        <v>23</v>
      </c>
      <c r="C164" s="5" t="s">
        <v>10</v>
      </c>
      <c r="D164" s="2">
        <v>2</v>
      </c>
      <c r="E164" s="10">
        <f t="shared" si="36"/>
        <v>419</v>
      </c>
      <c r="F164" s="2">
        <v>2</v>
      </c>
      <c r="G164" s="2">
        <v>57</v>
      </c>
      <c r="H164" s="2">
        <v>62</v>
      </c>
      <c r="I164" s="2">
        <v>81</v>
      </c>
      <c r="J164" s="2">
        <v>88</v>
      </c>
      <c r="K164" s="2">
        <v>64</v>
      </c>
      <c r="L164" s="2">
        <v>42</v>
      </c>
      <c r="M164" s="2">
        <v>23</v>
      </c>
      <c r="N164" s="2">
        <f t="shared" si="37"/>
        <v>419</v>
      </c>
      <c r="O164" s="4">
        <f t="shared" si="38"/>
        <v>2.2983293556085918</v>
      </c>
      <c r="P164" s="4">
        <f t="shared" si="39"/>
        <v>0.8680332342835881</v>
      </c>
      <c r="Q164" s="2">
        <v>0</v>
      </c>
      <c r="R164" s="2">
        <v>0</v>
      </c>
      <c r="S164" s="6"/>
    </row>
    <row r="165" spans="1:19" ht="21.75">
      <c r="A165" s="2">
        <v>5</v>
      </c>
      <c r="B165" s="3" t="s">
        <v>24</v>
      </c>
      <c r="C165" s="5" t="s">
        <v>11</v>
      </c>
      <c r="D165" s="2">
        <v>2</v>
      </c>
      <c r="E165" s="10">
        <f t="shared" si="36"/>
        <v>419</v>
      </c>
      <c r="F165" s="2">
        <v>0</v>
      </c>
      <c r="G165" s="2">
        <v>1</v>
      </c>
      <c r="H165" s="2">
        <v>6</v>
      </c>
      <c r="I165" s="2">
        <v>17</v>
      </c>
      <c r="J165" s="2">
        <v>36</v>
      </c>
      <c r="K165" s="2">
        <v>88</v>
      </c>
      <c r="L165" s="2">
        <v>85</v>
      </c>
      <c r="M165" s="2">
        <v>186</v>
      </c>
      <c r="N165" s="2">
        <f t="shared" si="37"/>
        <v>419</v>
      </c>
      <c r="O165" s="4">
        <f t="shared" si="38"/>
        <v>3.435560859188544</v>
      </c>
      <c r="P165" s="4">
        <f t="shared" si="39"/>
        <v>0.6393241942033571</v>
      </c>
      <c r="Q165" s="2">
        <v>0</v>
      </c>
      <c r="R165" s="2">
        <v>0</v>
      </c>
      <c r="S165" s="6"/>
    </row>
    <row r="166" spans="1:19" ht="21.75" customHeight="1">
      <c r="A166" s="2">
        <v>6</v>
      </c>
      <c r="B166" s="3" t="s">
        <v>66</v>
      </c>
      <c r="C166" s="5" t="s">
        <v>76</v>
      </c>
      <c r="D166" s="2">
        <v>2</v>
      </c>
      <c r="E166" s="10">
        <f t="shared" si="36"/>
        <v>533</v>
      </c>
      <c r="F166" s="2">
        <v>16</v>
      </c>
      <c r="G166" s="2">
        <v>37</v>
      </c>
      <c r="H166" s="2">
        <v>37</v>
      </c>
      <c r="I166" s="2">
        <v>70</v>
      </c>
      <c r="J166" s="2">
        <v>80</v>
      </c>
      <c r="K166" s="2">
        <v>97</v>
      </c>
      <c r="L166" s="2">
        <v>73</v>
      </c>
      <c r="M166" s="2">
        <v>108</v>
      </c>
      <c r="N166" s="2">
        <f t="shared" si="37"/>
        <v>518</v>
      </c>
      <c r="O166" s="4">
        <f t="shared" si="38"/>
        <v>2.723938223938224</v>
      </c>
      <c r="P166" s="4">
        <f t="shared" si="39"/>
        <v>1.0323186463924348</v>
      </c>
      <c r="Q166" s="2">
        <v>0</v>
      </c>
      <c r="R166" s="2">
        <v>15</v>
      </c>
      <c r="S166" s="6"/>
    </row>
    <row r="167" spans="1:19" ht="21.75">
      <c r="A167" s="2">
        <v>7</v>
      </c>
      <c r="B167" s="3" t="s">
        <v>67</v>
      </c>
      <c r="C167" s="5" t="s">
        <v>77</v>
      </c>
      <c r="D167" s="2">
        <v>2</v>
      </c>
      <c r="E167" s="10">
        <f t="shared" si="36"/>
        <v>540</v>
      </c>
      <c r="F167" s="2">
        <v>7</v>
      </c>
      <c r="G167" s="2">
        <v>47</v>
      </c>
      <c r="H167" s="2">
        <v>38</v>
      </c>
      <c r="I167" s="2">
        <v>53</v>
      </c>
      <c r="J167" s="2">
        <v>78</v>
      </c>
      <c r="K167" s="2">
        <v>105</v>
      </c>
      <c r="L167" s="2">
        <v>84</v>
      </c>
      <c r="M167" s="2">
        <v>111</v>
      </c>
      <c r="N167" s="2">
        <f t="shared" si="37"/>
        <v>523</v>
      </c>
      <c r="O167" s="4">
        <f t="shared" si="38"/>
        <v>2.7877629063097515</v>
      </c>
      <c r="P167" s="4">
        <f t="shared" si="39"/>
        <v>0.9946719268511303</v>
      </c>
      <c r="Q167" s="2">
        <v>0</v>
      </c>
      <c r="R167" s="2">
        <v>17</v>
      </c>
      <c r="S167" s="6"/>
    </row>
    <row r="168" spans="1:19" ht="21.75">
      <c r="A168" s="2">
        <v>8</v>
      </c>
      <c r="B168" s="3" t="s">
        <v>112</v>
      </c>
      <c r="C168" s="5" t="s">
        <v>137</v>
      </c>
      <c r="D168" s="2">
        <v>2</v>
      </c>
      <c r="E168" s="10">
        <f t="shared" si="36"/>
        <v>491</v>
      </c>
      <c r="F168" s="2">
        <v>49</v>
      </c>
      <c r="G168" s="2">
        <v>54</v>
      </c>
      <c r="H168" s="2">
        <v>51</v>
      </c>
      <c r="I168" s="2">
        <v>75</v>
      </c>
      <c r="J168" s="2">
        <v>70</v>
      </c>
      <c r="K168" s="2">
        <v>63</v>
      </c>
      <c r="L168" s="2">
        <v>47</v>
      </c>
      <c r="M168" s="2">
        <v>82</v>
      </c>
      <c r="N168" s="2">
        <f t="shared" si="37"/>
        <v>491</v>
      </c>
      <c r="O168" s="4">
        <f t="shared" si="38"/>
        <v>2.315682281059063</v>
      </c>
      <c r="P168" s="4">
        <f t="shared" si="39"/>
        <v>1.2177148362717207</v>
      </c>
      <c r="Q168" s="2">
        <v>0</v>
      </c>
      <c r="R168" s="2">
        <v>0</v>
      </c>
      <c r="S168" s="6"/>
    </row>
    <row r="169" spans="1:19" ht="21.75">
      <c r="A169" s="2">
        <v>9</v>
      </c>
      <c r="B169" s="3" t="s">
        <v>113</v>
      </c>
      <c r="C169" s="5" t="s">
        <v>138</v>
      </c>
      <c r="D169" s="2">
        <v>2</v>
      </c>
      <c r="E169" s="10">
        <f t="shared" si="36"/>
        <v>501</v>
      </c>
      <c r="F169" s="2">
        <v>40</v>
      </c>
      <c r="G169" s="2">
        <v>81</v>
      </c>
      <c r="H169" s="2">
        <v>43</v>
      </c>
      <c r="I169" s="2">
        <v>58</v>
      </c>
      <c r="J169" s="2">
        <v>54</v>
      </c>
      <c r="K169" s="2">
        <v>62</v>
      </c>
      <c r="L169" s="2">
        <v>61</v>
      </c>
      <c r="M169" s="2">
        <v>97</v>
      </c>
      <c r="N169" s="2">
        <f t="shared" si="37"/>
        <v>496</v>
      </c>
      <c r="O169" s="4">
        <f t="shared" si="38"/>
        <v>2.3870967741935485</v>
      </c>
      <c r="P169" s="4">
        <f t="shared" si="39"/>
        <v>1.2525598139046887</v>
      </c>
      <c r="Q169" s="2">
        <v>1</v>
      </c>
      <c r="R169" s="2">
        <v>4</v>
      </c>
      <c r="S169" s="6"/>
    </row>
    <row r="170" spans="1:19" ht="21.75">
      <c r="A170" s="2">
        <v>10</v>
      </c>
      <c r="B170" s="3" t="s">
        <v>175</v>
      </c>
      <c r="C170" s="3" t="s">
        <v>185</v>
      </c>
      <c r="D170" s="2">
        <v>1</v>
      </c>
      <c r="E170" s="10">
        <f t="shared" si="36"/>
        <v>75</v>
      </c>
      <c r="F170" s="2">
        <v>11</v>
      </c>
      <c r="G170" s="2">
        <v>17</v>
      </c>
      <c r="H170" s="2">
        <v>11</v>
      </c>
      <c r="I170" s="2">
        <v>12</v>
      </c>
      <c r="J170" s="2">
        <v>15</v>
      </c>
      <c r="K170" s="2">
        <v>8</v>
      </c>
      <c r="L170" s="2">
        <v>1</v>
      </c>
      <c r="M170" s="2">
        <v>0</v>
      </c>
      <c r="N170" s="2">
        <f t="shared" si="37"/>
        <v>75</v>
      </c>
      <c r="O170" s="4">
        <f t="shared" si="38"/>
        <v>1.6333333333333333</v>
      </c>
      <c r="P170" s="4">
        <f t="shared" si="39"/>
        <v>0.9498537899183337</v>
      </c>
      <c r="Q170" s="2">
        <v>0</v>
      </c>
      <c r="R170" s="2">
        <v>0</v>
      </c>
      <c r="S170" s="6"/>
    </row>
    <row r="171" spans="1:19" ht="21.75">
      <c r="A171" s="2">
        <v>11</v>
      </c>
      <c r="B171" s="3" t="s">
        <v>204</v>
      </c>
      <c r="C171" s="3" t="s">
        <v>185</v>
      </c>
      <c r="D171" s="2">
        <v>1</v>
      </c>
      <c r="E171" s="10">
        <f t="shared" si="36"/>
        <v>72</v>
      </c>
      <c r="F171" s="2">
        <v>1</v>
      </c>
      <c r="G171" s="2">
        <v>36</v>
      </c>
      <c r="H171" s="2">
        <v>12</v>
      </c>
      <c r="I171" s="2">
        <v>13</v>
      </c>
      <c r="J171" s="2">
        <v>5</v>
      </c>
      <c r="K171" s="2">
        <v>5</v>
      </c>
      <c r="L171" s="2">
        <v>0</v>
      </c>
      <c r="M171" s="2">
        <v>0</v>
      </c>
      <c r="N171" s="2">
        <f t="shared" si="37"/>
        <v>72</v>
      </c>
      <c r="O171" s="4">
        <f t="shared" si="38"/>
        <v>1.4930555555555556</v>
      </c>
      <c r="P171" s="4">
        <f t="shared" si="39"/>
        <v>0.6534792330477621</v>
      </c>
      <c r="Q171" s="2">
        <v>0</v>
      </c>
      <c r="R171" s="2">
        <v>0</v>
      </c>
      <c r="S171" s="6"/>
    </row>
    <row r="172" spans="1:19" ht="21.75">
      <c r="A172" s="2">
        <v>12</v>
      </c>
      <c r="B172" s="3" t="s">
        <v>251</v>
      </c>
      <c r="C172" s="3" t="s">
        <v>262</v>
      </c>
      <c r="D172" s="2">
        <v>1</v>
      </c>
      <c r="E172" s="10">
        <f t="shared" si="36"/>
        <v>55</v>
      </c>
      <c r="F172" s="2">
        <v>0</v>
      </c>
      <c r="G172" s="2">
        <v>3</v>
      </c>
      <c r="H172" s="2">
        <v>13</v>
      </c>
      <c r="I172" s="2">
        <v>19</v>
      </c>
      <c r="J172" s="2">
        <v>8</v>
      </c>
      <c r="K172" s="2">
        <v>7</v>
      </c>
      <c r="L172" s="2">
        <v>4</v>
      </c>
      <c r="M172" s="2">
        <v>1</v>
      </c>
      <c r="N172" s="2">
        <f t="shared" si="37"/>
        <v>55</v>
      </c>
      <c r="O172" s="4">
        <f t="shared" si="38"/>
        <v>2.172727272727273</v>
      </c>
      <c r="P172" s="4">
        <f t="shared" si="39"/>
        <v>0.6955585186686747</v>
      </c>
      <c r="Q172" s="2">
        <v>0</v>
      </c>
      <c r="R172" s="2">
        <v>0</v>
      </c>
      <c r="S172" s="6"/>
    </row>
    <row r="173" spans="1:19" ht="21.75">
      <c r="A173" s="2">
        <v>13</v>
      </c>
      <c r="B173" s="3" t="s">
        <v>162</v>
      </c>
      <c r="C173" s="5" t="s">
        <v>76</v>
      </c>
      <c r="D173" s="2">
        <v>1</v>
      </c>
      <c r="E173" s="10">
        <f t="shared" si="36"/>
        <v>272</v>
      </c>
      <c r="F173" s="2">
        <v>2</v>
      </c>
      <c r="G173" s="2">
        <v>9</v>
      </c>
      <c r="H173" s="2">
        <v>9</v>
      </c>
      <c r="I173" s="2">
        <v>45</v>
      </c>
      <c r="J173" s="2">
        <v>21</v>
      </c>
      <c r="K173" s="2">
        <v>91</v>
      </c>
      <c r="L173" s="2">
        <v>61</v>
      </c>
      <c r="M173" s="2">
        <v>21</v>
      </c>
      <c r="N173" s="2">
        <f t="shared" si="37"/>
        <v>259</v>
      </c>
      <c r="O173" s="4">
        <f t="shared" si="38"/>
        <v>2.83976833976834</v>
      </c>
      <c r="P173" s="4">
        <f t="shared" si="39"/>
        <v>0.7713508836552759</v>
      </c>
      <c r="Q173" s="2">
        <v>0</v>
      </c>
      <c r="R173" s="2">
        <v>13</v>
      </c>
      <c r="S173" s="6"/>
    </row>
    <row r="174" spans="1:19" ht="21.75">
      <c r="A174" s="2">
        <v>14</v>
      </c>
      <c r="B174" s="3" t="s">
        <v>163</v>
      </c>
      <c r="C174" s="5" t="s">
        <v>77</v>
      </c>
      <c r="D174" s="2">
        <v>1</v>
      </c>
      <c r="E174" s="10">
        <f t="shared" si="36"/>
        <v>273</v>
      </c>
      <c r="F174" s="2">
        <v>7</v>
      </c>
      <c r="G174" s="2">
        <v>23</v>
      </c>
      <c r="H174" s="2">
        <v>26</v>
      </c>
      <c r="I174" s="2">
        <v>38</v>
      </c>
      <c r="J174" s="2">
        <v>38</v>
      </c>
      <c r="K174" s="2">
        <v>49</v>
      </c>
      <c r="L174" s="2">
        <v>59</v>
      </c>
      <c r="M174" s="2">
        <v>27</v>
      </c>
      <c r="N174" s="2">
        <f t="shared" si="37"/>
        <v>267</v>
      </c>
      <c r="O174" s="4">
        <f t="shared" si="38"/>
        <v>2.601123595505618</v>
      </c>
      <c r="P174" s="4">
        <f t="shared" si="39"/>
        <v>0.9873159296921</v>
      </c>
      <c r="Q174" s="2">
        <v>0</v>
      </c>
      <c r="R174" s="2">
        <v>6</v>
      </c>
      <c r="S174" s="6"/>
    </row>
    <row r="175" spans="1:19" ht="21.75" customHeight="1">
      <c r="A175" s="2">
        <v>15</v>
      </c>
      <c r="B175" s="3" t="s">
        <v>192</v>
      </c>
      <c r="C175" s="5" t="s">
        <v>169</v>
      </c>
      <c r="D175" s="2">
        <v>1</v>
      </c>
      <c r="E175" s="10">
        <f t="shared" si="36"/>
        <v>296</v>
      </c>
      <c r="F175" s="2">
        <v>40</v>
      </c>
      <c r="G175" s="2">
        <v>68</v>
      </c>
      <c r="H175" s="2">
        <v>87</v>
      </c>
      <c r="I175" s="2">
        <v>56</v>
      </c>
      <c r="J175" s="2">
        <v>32</v>
      </c>
      <c r="K175" s="2">
        <v>8</v>
      </c>
      <c r="L175" s="2">
        <v>4</v>
      </c>
      <c r="M175" s="2">
        <v>1</v>
      </c>
      <c r="N175" s="2">
        <f t="shared" si="37"/>
        <v>296</v>
      </c>
      <c r="O175" s="4">
        <f t="shared" si="38"/>
        <v>1.4611486486486487</v>
      </c>
      <c r="P175" s="4">
        <f t="shared" si="39"/>
        <v>0.8070701296168723</v>
      </c>
      <c r="Q175" s="2">
        <v>0</v>
      </c>
      <c r="R175" s="2">
        <v>0</v>
      </c>
      <c r="S175" s="6"/>
    </row>
    <row r="176" spans="1:19" ht="21.75">
      <c r="A176" s="2">
        <v>16</v>
      </c>
      <c r="B176" s="3" t="s">
        <v>193</v>
      </c>
      <c r="C176" s="5" t="s">
        <v>211</v>
      </c>
      <c r="D176" s="2">
        <v>1</v>
      </c>
      <c r="E176" s="10">
        <f t="shared" si="36"/>
        <v>296</v>
      </c>
      <c r="F176" s="2">
        <v>16</v>
      </c>
      <c r="G176" s="2">
        <v>23</v>
      </c>
      <c r="H176" s="2">
        <v>50</v>
      </c>
      <c r="I176" s="2">
        <v>69</v>
      </c>
      <c r="J176" s="2">
        <v>74</v>
      </c>
      <c r="K176" s="2">
        <v>38</v>
      </c>
      <c r="L176" s="2">
        <v>16</v>
      </c>
      <c r="M176" s="2">
        <v>9</v>
      </c>
      <c r="N176" s="2">
        <f t="shared" si="37"/>
        <v>295</v>
      </c>
      <c r="O176" s="4">
        <f t="shared" si="38"/>
        <v>2.1254237288135593</v>
      </c>
      <c r="P176" s="4">
        <f t="shared" si="39"/>
        <v>0.8701438066105546</v>
      </c>
      <c r="Q176" s="2">
        <v>0</v>
      </c>
      <c r="R176" s="2">
        <v>1</v>
      </c>
      <c r="S176" s="6"/>
    </row>
    <row r="177" spans="1:19" ht="21.75">
      <c r="A177" s="2">
        <v>17</v>
      </c>
      <c r="B177" s="3" t="s">
        <v>228</v>
      </c>
      <c r="C177" s="5" t="s">
        <v>237</v>
      </c>
      <c r="D177" s="2">
        <v>1</v>
      </c>
      <c r="E177" s="10">
        <f t="shared" si="36"/>
        <v>244</v>
      </c>
      <c r="F177" s="2">
        <v>0</v>
      </c>
      <c r="G177" s="2">
        <v>0</v>
      </c>
      <c r="H177" s="2">
        <v>3</v>
      </c>
      <c r="I177" s="2">
        <v>33</v>
      </c>
      <c r="J177" s="2">
        <v>85</v>
      </c>
      <c r="K177" s="2">
        <v>89</v>
      </c>
      <c r="L177" s="2">
        <v>25</v>
      </c>
      <c r="M177" s="2">
        <v>9</v>
      </c>
      <c r="N177" s="2">
        <f t="shared" si="37"/>
        <v>244</v>
      </c>
      <c r="O177" s="4">
        <f t="shared" si="38"/>
        <v>2.7602459016393444</v>
      </c>
      <c r="P177" s="4">
        <f t="shared" si="39"/>
        <v>0.5049930418523292</v>
      </c>
      <c r="Q177" s="2">
        <v>0</v>
      </c>
      <c r="R177" s="2">
        <v>0</v>
      </c>
      <c r="S177" s="6"/>
    </row>
    <row r="178" spans="1:19" ht="21.75">
      <c r="A178" s="2">
        <v>18</v>
      </c>
      <c r="B178" s="3" t="s">
        <v>229</v>
      </c>
      <c r="C178" s="5" t="s">
        <v>238</v>
      </c>
      <c r="D178" s="2">
        <v>1</v>
      </c>
      <c r="E178" s="10">
        <f t="shared" si="36"/>
        <v>244</v>
      </c>
      <c r="F178" s="2">
        <v>0</v>
      </c>
      <c r="G178" s="2">
        <v>1</v>
      </c>
      <c r="H178" s="2">
        <v>1</v>
      </c>
      <c r="I178" s="2">
        <v>8</v>
      </c>
      <c r="J178" s="2">
        <v>9</v>
      </c>
      <c r="K178" s="2">
        <v>40</v>
      </c>
      <c r="L178" s="2">
        <v>37</v>
      </c>
      <c r="M178" s="2">
        <v>148</v>
      </c>
      <c r="N178" s="2">
        <f t="shared" si="37"/>
        <v>244</v>
      </c>
      <c r="O178" s="4">
        <f t="shared" si="38"/>
        <v>3.6168032786885247</v>
      </c>
      <c r="P178" s="4">
        <f t="shared" si="39"/>
        <v>0.575885300501333</v>
      </c>
      <c r="Q178" s="2">
        <v>0</v>
      </c>
      <c r="R178" s="2">
        <v>0</v>
      </c>
      <c r="S178" s="6"/>
    </row>
    <row r="179" spans="1:19" ht="21.75">
      <c r="A179" s="34" t="s">
        <v>58</v>
      </c>
      <c r="B179" s="35"/>
      <c r="C179" s="35"/>
      <c r="D179" s="36"/>
      <c r="E179" s="11">
        <f>SUM(E161:E178)</f>
        <v>5030</v>
      </c>
      <c r="F179" s="11">
        <f aca="true" t="shared" si="40" ref="F179:N179">SUM(F161:F178)</f>
        <v>219</v>
      </c>
      <c r="G179" s="11">
        <f t="shared" si="40"/>
        <v>510</v>
      </c>
      <c r="H179" s="11">
        <f t="shared" si="40"/>
        <v>501</v>
      </c>
      <c r="I179" s="11">
        <f t="shared" si="40"/>
        <v>675</v>
      </c>
      <c r="J179" s="11">
        <f t="shared" si="40"/>
        <v>723</v>
      </c>
      <c r="K179" s="11">
        <f t="shared" si="40"/>
        <v>842</v>
      </c>
      <c r="L179" s="11">
        <f t="shared" si="40"/>
        <v>626</v>
      </c>
      <c r="M179" s="11">
        <f t="shared" si="40"/>
        <v>877</v>
      </c>
      <c r="N179" s="11">
        <f t="shared" si="40"/>
        <v>4973</v>
      </c>
      <c r="O179" s="18">
        <f t="shared" si="38"/>
        <v>2.5425296601648903</v>
      </c>
      <c r="P179" s="18">
        <f t="shared" si="39"/>
        <v>1.097201802344671</v>
      </c>
      <c r="Q179" s="11">
        <f>SUM(Q161:Q178)</f>
        <v>1</v>
      </c>
      <c r="R179" s="11">
        <f>SUM(R161:R178)</f>
        <v>56</v>
      </c>
      <c r="S179" s="6"/>
    </row>
    <row r="180" spans="1:19" ht="21.75">
      <c r="A180" s="34" t="s">
        <v>59</v>
      </c>
      <c r="B180" s="35" t="s">
        <v>59</v>
      </c>
      <c r="C180" s="35"/>
      <c r="D180" s="36"/>
      <c r="E180" s="12">
        <f>E179*100/$E$179</f>
        <v>100</v>
      </c>
      <c r="F180" s="12">
        <f aca="true" t="shared" si="41" ref="F180:N180">F179*100/$E$179</f>
        <v>4.353876739562624</v>
      </c>
      <c r="G180" s="12">
        <f t="shared" si="41"/>
        <v>10.139165009940358</v>
      </c>
      <c r="H180" s="12">
        <f t="shared" si="41"/>
        <v>9.96023856858847</v>
      </c>
      <c r="I180" s="12">
        <f t="shared" si="41"/>
        <v>13.41948310139165</v>
      </c>
      <c r="J180" s="12">
        <f t="shared" si="41"/>
        <v>14.37375745526839</v>
      </c>
      <c r="K180" s="12">
        <f t="shared" si="41"/>
        <v>16.73956262425447</v>
      </c>
      <c r="L180" s="12">
        <f t="shared" si="41"/>
        <v>12.445328031809145</v>
      </c>
      <c r="M180" s="12">
        <f t="shared" si="41"/>
        <v>17.435387673956264</v>
      </c>
      <c r="N180" s="12">
        <f t="shared" si="41"/>
        <v>98.86679920477137</v>
      </c>
      <c r="O180" s="22"/>
      <c r="P180" s="22"/>
      <c r="Q180" s="12">
        <f>Q179*100/$E$179</f>
        <v>0.019880715705765408</v>
      </c>
      <c r="R180" s="12">
        <f>R179*100/$E$179</f>
        <v>1.1133200795228628</v>
      </c>
      <c r="S180" s="6"/>
    </row>
    <row r="181" spans="2:19" ht="23.25">
      <c r="B181" s="7"/>
      <c r="C181" s="8" t="s">
        <v>281</v>
      </c>
      <c r="D181" s="1"/>
      <c r="E181" s="9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6"/>
      <c r="S181" s="6"/>
    </row>
    <row r="182" spans="1:19" ht="19.5" customHeight="1">
      <c r="A182" s="28" t="s">
        <v>266</v>
      </c>
      <c r="B182" s="28" t="s">
        <v>0</v>
      </c>
      <c r="C182" s="28" t="s">
        <v>1</v>
      </c>
      <c r="D182" s="28" t="s">
        <v>2</v>
      </c>
      <c r="E182" s="33" t="s">
        <v>41</v>
      </c>
      <c r="F182" s="29" t="s">
        <v>44</v>
      </c>
      <c r="G182" s="30"/>
      <c r="H182" s="30"/>
      <c r="I182" s="30"/>
      <c r="J182" s="30"/>
      <c r="K182" s="30"/>
      <c r="L182" s="30"/>
      <c r="M182" s="31"/>
      <c r="N182" s="28" t="s">
        <v>43</v>
      </c>
      <c r="O182" s="28" t="s">
        <v>3</v>
      </c>
      <c r="P182" s="28" t="s">
        <v>6</v>
      </c>
      <c r="Q182" s="32" t="s">
        <v>42</v>
      </c>
      <c r="R182" s="32"/>
      <c r="S182" s="6"/>
    </row>
    <row r="183" spans="1:19" ht="19.5" customHeight="1">
      <c r="A183" s="28"/>
      <c r="B183" s="28"/>
      <c r="C183" s="28"/>
      <c r="D183" s="28"/>
      <c r="E183" s="33"/>
      <c r="F183" s="2">
        <v>0</v>
      </c>
      <c r="G183" s="2">
        <v>1</v>
      </c>
      <c r="H183" s="2">
        <v>1.5</v>
      </c>
      <c r="I183" s="2">
        <v>2</v>
      </c>
      <c r="J183" s="2">
        <v>2.5</v>
      </c>
      <c r="K183" s="2">
        <v>3</v>
      </c>
      <c r="L183" s="2">
        <v>3.5</v>
      </c>
      <c r="M183" s="2">
        <v>4</v>
      </c>
      <c r="N183" s="28"/>
      <c r="O183" s="28"/>
      <c r="P183" s="28"/>
      <c r="Q183" s="2" t="s">
        <v>4</v>
      </c>
      <c r="R183" s="4" t="s">
        <v>5</v>
      </c>
      <c r="S183" s="6"/>
    </row>
    <row r="184" spans="1:19" ht="19.5" customHeight="1">
      <c r="A184" s="2">
        <v>1</v>
      </c>
      <c r="B184" s="3" t="s">
        <v>38</v>
      </c>
      <c r="C184" s="3" t="s">
        <v>15</v>
      </c>
      <c r="D184" s="2">
        <v>3</v>
      </c>
      <c r="E184" s="10">
        <f aca="true" t="shared" si="42" ref="E184:E202">SUM(Q184:R184,F184:M184)</f>
        <v>419</v>
      </c>
      <c r="F184" s="2">
        <v>0</v>
      </c>
      <c r="G184" s="2">
        <v>61</v>
      </c>
      <c r="H184" s="2">
        <v>40</v>
      </c>
      <c r="I184" s="2">
        <v>45</v>
      </c>
      <c r="J184" s="2">
        <v>52</v>
      </c>
      <c r="K184" s="2">
        <v>54</v>
      </c>
      <c r="L184" s="2">
        <v>66</v>
      </c>
      <c r="M184" s="2">
        <v>101</v>
      </c>
      <c r="N184" s="2">
        <f aca="true" t="shared" si="43" ref="N184:N202">SUM(F184:M184)</f>
        <v>419</v>
      </c>
      <c r="O184" s="4">
        <f aca="true" t="shared" si="44" ref="O184:O203">(1*G184+1.5*H184+2*I184+2.5*J184+3*K184+3.5*L184+4*M184)/N184</f>
        <v>2.7159904534606207</v>
      </c>
      <c r="P184" s="4">
        <f aca="true" t="shared" si="45" ref="P184:P203">SQRT((F184*0^2+G184*1^2+H184*1.5^2+I184*2^2+J184*2.5^2+K184*3^2+L184*3.5^2+M184*4^2)/N184-O184^2)</f>
        <v>1.0655181983125002</v>
      </c>
      <c r="Q184" s="2">
        <v>0</v>
      </c>
      <c r="R184" s="2">
        <v>0</v>
      </c>
      <c r="S184" s="6"/>
    </row>
    <row r="185" spans="1:19" ht="19.5" customHeight="1">
      <c r="A185" s="2">
        <v>2</v>
      </c>
      <c r="B185" s="3" t="s">
        <v>39</v>
      </c>
      <c r="C185" s="3" t="s">
        <v>56</v>
      </c>
      <c r="D185" s="2">
        <v>1</v>
      </c>
      <c r="E185" s="10">
        <f t="shared" si="42"/>
        <v>124</v>
      </c>
      <c r="F185" s="2">
        <v>18</v>
      </c>
      <c r="G185" s="2">
        <v>10</v>
      </c>
      <c r="H185" s="2">
        <v>9</v>
      </c>
      <c r="I185" s="2">
        <v>5</v>
      </c>
      <c r="J185" s="2">
        <v>6</v>
      </c>
      <c r="K185" s="2">
        <v>6</v>
      </c>
      <c r="L185" s="2">
        <v>6</v>
      </c>
      <c r="M185" s="2">
        <v>64</v>
      </c>
      <c r="N185" s="2">
        <f t="shared" si="43"/>
        <v>124</v>
      </c>
      <c r="O185" s="4">
        <f t="shared" si="44"/>
        <v>2.7701612903225805</v>
      </c>
      <c r="P185" s="4">
        <f t="shared" si="45"/>
        <v>1.523206498969054</v>
      </c>
      <c r="Q185" s="2">
        <v>0</v>
      </c>
      <c r="R185" s="2">
        <v>0</v>
      </c>
      <c r="S185" s="6"/>
    </row>
    <row r="186" spans="1:19" ht="19.5" customHeight="1">
      <c r="A186" s="2">
        <v>3</v>
      </c>
      <c r="B186" s="3" t="s">
        <v>72</v>
      </c>
      <c r="C186" s="3" t="s">
        <v>82</v>
      </c>
      <c r="D186" s="2">
        <v>3</v>
      </c>
      <c r="E186" s="10">
        <f t="shared" si="42"/>
        <v>533</v>
      </c>
      <c r="F186" s="2">
        <v>43</v>
      </c>
      <c r="G186" s="2">
        <v>110</v>
      </c>
      <c r="H186" s="2">
        <v>83</v>
      </c>
      <c r="I186" s="2">
        <v>95</v>
      </c>
      <c r="J186" s="2">
        <v>49</v>
      </c>
      <c r="K186" s="2">
        <v>53</v>
      </c>
      <c r="L186" s="2">
        <v>49</v>
      </c>
      <c r="M186" s="2">
        <v>41</v>
      </c>
      <c r="N186" s="2">
        <f t="shared" si="43"/>
        <v>523</v>
      </c>
      <c r="O186" s="4">
        <f t="shared" si="44"/>
        <v>1.991395793499044</v>
      </c>
      <c r="P186" s="4">
        <f t="shared" si="45"/>
        <v>1.108123386589157</v>
      </c>
      <c r="Q186" s="2">
        <v>3</v>
      </c>
      <c r="R186" s="2">
        <v>7</v>
      </c>
      <c r="S186" s="6"/>
    </row>
    <row r="187" spans="1:19" ht="19.5" customHeight="1">
      <c r="A187" s="2">
        <v>4</v>
      </c>
      <c r="B187" s="3" t="s">
        <v>94</v>
      </c>
      <c r="C187" s="3" t="s">
        <v>108</v>
      </c>
      <c r="D187" s="2">
        <v>1</v>
      </c>
      <c r="E187" s="10">
        <f t="shared" si="42"/>
        <v>274</v>
      </c>
      <c r="F187" s="2">
        <v>2</v>
      </c>
      <c r="G187" s="2">
        <v>16</v>
      </c>
      <c r="H187" s="2">
        <v>12</v>
      </c>
      <c r="I187" s="2">
        <v>17</v>
      </c>
      <c r="J187" s="2">
        <v>42</v>
      </c>
      <c r="K187" s="2">
        <v>54</v>
      </c>
      <c r="L187" s="2">
        <v>42</v>
      </c>
      <c r="M187" s="2">
        <v>89</v>
      </c>
      <c r="N187" s="2">
        <f t="shared" si="43"/>
        <v>274</v>
      </c>
      <c r="O187" s="4">
        <f t="shared" si="44"/>
        <v>3.0583941605839415</v>
      </c>
      <c r="P187" s="4">
        <f t="shared" si="45"/>
        <v>0.9262310676191097</v>
      </c>
      <c r="Q187" s="2">
        <v>0</v>
      </c>
      <c r="R187" s="2">
        <v>0</v>
      </c>
      <c r="S187" s="6"/>
    </row>
    <row r="188" spans="1:19" ht="19.5" customHeight="1">
      <c r="A188" s="2">
        <v>5</v>
      </c>
      <c r="B188" s="3" t="s">
        <v>95</v>
      </c>
      <c r="C188" s="3" t="s">
        <v>107</v>
      </c>
      <c r="D188" s="2">
        <v>2</v>
      </c>
      <c r="E188" s="10">
        <f t="shared" si="42"/>
        <v>134</v>
      </c>
      <c r="F188" s="2">
        <v>3</v>
      </c>
      <c r="G188" s="2">
        <v>9</v>
      </c>
      <c r="H188" s="2">
        <v>4</v>
      </c>
      <c r="I188" s="2">
        <v>13</v>
      </c>
      <c r="J188" s="2">
        <v>30</v>
      </c>
      <c r="K188" s="2">
        <v>32</v>
      </c>
      <c r="L188" s="2">
        <v>18</v>
      </c>
      <c r="M188" s="2">
        <v>25</v>
      </c>
      <c r="N188" s="2">
        <f t="shared" si="43"/>
        <v>134</v>
      </c>
      <c r="O188" s="4">
        <f t="shared" si="44"/>
        <v>2.798507462686567</v>
      </c>
      <c r="P188" s="4">
        <f t="shared" si="45"/>
        <v>0.9326566992205785</v>
      </c>
      <c r="Q188" s="2">
        <v>0</v>
      </c>
      <c r="R188" s="2">
        <v>0</v>
      </c>
      <c r="S188" s="6"/>
    </row>
    <row r="189" spans="1:19" ht="19.5" customHeight="1">
      <c r="A189" s="2">
        <v>6</v>
      </c>
      <c r="B189" s="3" t="s">
        <v>118</v>
      </c>
      <c r="C189" s="3" t="s">
        <v>143</v>
      </c>
      <c r="D189" s="2">
        <v>3</v>
      </c>
      <c r="E189" s="10">
        <f t="shared" si="42"/>
        <v>525</v>
      </c>
      <c r="F189" s="2">
        <v>97</v>
      </c>
      <c r="G189" s="2">
        <v>55</v>
      </c>
      <c r="H189" s="2">
        <v>27</v>
      </c>
      <c r="I189" s="2">
        <v>47</v>
      </c>
      <c r="J189" s="2">
        <v>43</v>
      </c>
      <c r="K189" s="2">
        <v>36</v>
      </c>
      <c r="L189" s="2">
        <v>43</v>
      </c>
      <c r="M189" s="2">
        <v>128</v>
      </c>
      <c r="N189" s="2">
        <f t="shared" si="43"/>
        <v>476</v>
      </c>
      <c r="O189" s="4">
        <f t="shared" si="44"/>
        <v>2.2426470588235294</v>
      </c>
      <c r="P189" s="4">
        <f t="shared" si="45"/>
        <v>1.5043524142822702</v>
      </c>
      <c r="Q189" s="2">
        <v>27</v>
      </c>
      <c r="R189" s="2">
        <v>22</v>
      </c>
      <c r="S189" s="6"/>
    </row>
    <row r="190" spans="1:19" ht="19.5" customHeight="1">
      <c r="A190" s="2">
        <v>7</v>
      </c>
      <c r="B190" s="3" t="s">
        <v>131</v>
      </c>
      <c r="C190" s="3" t="s">
        <v>156</v>
      </c>
      <c r="D190" s="2">
        <v>1</v>
      </c>
      <c r="E190" s="10">
        <f t="shared" si="42"/>
        <v>218</v>
      </c>
      <c r="F190" s="2">
        <v>0</v>
      </c>
      <c r="G190" s="2">
        <v>1</v>
      </c>
      <c r="H190" s="2">
        <v>5</v>
      </c>
      <c r="I190" s="2">
        <v>15</v>
      </c>
      <c r="J190" s="2">
        <v>18</v>
      </c>
      <c r="K190" s="2">
        <v>41</v>
      </c>
      <c r="L190" s="2">
        <v>67</v>
      </c>
      <c r="M190" s="2">
        <v>71</v>
      </c>
      <c r="N190" s="2">
        <f t="shared" si="43"/>
        <v>218</v>
      </c>
      <c r="O190" s="4">
        <f t="shared" si="44"/>
        <v>3.3256880733944953</v>
      </c>
      <c r="P190" s="4">
        <f t="shared" si="45"/>
        <v>0.6751695226779492</v>
      </c>
      <c r="Q190" s="2">
        <v>0</v>
      </c>
      <c r="R190" s="2">
        <v>0</v>
      </c>
      <c r="S190" s="6"/>
    </row>
    <row r="191" spans="1:19" ht="19.5" customHeight="1">
      <c r="A191" s="2">
        <v>8</v>
      </c>
      <c r="B191" s="3" t="s">
        <v>132</v>
      </c>
      <c r="C191" s="3" t="s">
        <v>155</v>
      </c>
      <c r="D191" s="2">
        <v>2</v>
      </c>
      <c r="E191" s="10">
        <f t="shared" si="42"/>
        <v>87</v>
      </c>
      <c r="F191" s="2">
        <v>0</v>
      </c>
      <c r="G191" s="2">
        <v>8</v>
      </c>
      <c r="H191" s="2">
        <v>17</v>
      </c>
      <c r="I191" s="2">
        <v>25</v>
      </c>
      <c r="J191" s="2">
        <v>23</v>
      </c>
      <c r="K191" s="2">
        <v>6</v>
      </c>
      <c r="L191" s="2">
        <v>7</v>
      </c>
      <c r="M191" s="2">
        <v>1</v>
      </c>
      <c r="N191" s="2">
        <f t="shared" si="43"/>
        <v>87</v>
      </c>
      <c r="O191" s="4">
        <f t="shared" si="44"/>
        <v>2.1551724137931036</v>
      </c>
      <c r="P191" s="4">
        <f t="shared" si="45"/>
        <v>0.6919502042893056</v>
      </c>
      <c r="Q191" s="2">
        <v>0</v>
      </c>
      <c r="R191" s="2">
        <v>0</v>
      </c>
      <c r="S191" s="6"/>
    </row>
    <row r="192" spans="1:19" ht="19.5" customHeight="1">
      <c r="A192" s="2">
        <v>9</v>
      </c>
      <c r="B192" s="3" t="s">
        <v>181</v>
      </c>
      <c r="C192" s="3" t="s">
        <v>108</v>
      </c>
      <c r="D192" s="2">
        <v>1</v>
      </c>
      <c r="E192" s="10">
        <f t="shared" si="42"/>
        <v>81</v>
      </c>
      <c r="F192" s="2">
        <v>4</v>
      </c>
      <c r="G192" s="2">
        <v>9</v>
      </c>
      <c r="H192" s="2">
        <v>8</v>
      </c>
      <c r="I192" s="2">
        <v>9</v>
      </c>
      <c r="J192" s="2">
        <v>12</v>
      </c>
      <c r="K192" s="2">
        <v>6</v>
      </c>
      <c r="L192" s="2">
        <v>12</v>
      </c>
      <c r="M192" s="2">
        <v>12</v>
      </c>
      <c r="N192" s="2">
        <f t="shared" si="43"/>
        <v>72</v>
      </c>
      <c r="O192" s="4">
        <f t="shared" si="44"/>
        <v>2.4583333333333335</v>
      </c>
      <c r="P192" s="4">
        <f t="shared" si="45"/>
        <v>1.153948535343852</v>
      </c>
      <c r="Q192" s="2">
        <v>0</v>
      </c>
      <c r="R192" s="2">
        <v>9</v>
      </c>
      <c r="S192" s="6"/>
    </row>
    <row r="193" spans="1:19" ht="19.5" customHeight="1">
      <c r="A193" s="2">
        <v>10</v>
      </c>
      <c r="B193" s="3" t="s">
        <v>207</v>
      </c>
      <c r="C193" s="3" t="s">
        <v>224</v>
      </c>
      <c r="D193" s="2">
        <v>1</v>
      </c>
      <c r="E193" s="10">
        <f t="shared" si="42"/>
        <v>105</v>
      </c>
      <c r="F193" s="2">
        <v>13</v>
      </c>
      <c r="G193" s="2">
        <v>18</v>
      </c>
      <c r="H193" s="2">
        <v>12</v>
      </c>
      <c r="I193" s="2">
        <v>26</v>
      </c>
      <c r="J193" s="2">
        <v>24</v>
      </c>
      <c r="K193" s="2">
        <v>8</v>
      </c>
      <c r="L193" s="2">
        <v>3</v>
      </c>
      <c r="M193" s="2">
        <v>1</v>
      </c>
      <c r="N193" s="2">
        <f t="shared" si="43"/>
        <v>105</v>
      </c>
      <c r="O193" s="4">
        <f t="shared" si="44"/>
        <v>1.776190476190476</v>
      </c>
      <c r="P193" s="4">
        <f t="shared" si="45"/>
        <v>0.9385423155108861</v>
      </c>
      <c r="Q193" s="2">
        <v>0</v>
      </c>
      <c r="R193" s="2">
        <v>0</v>
      </c>
      <c r="S193" s="6"/>
    </row>
    <row r="194" spans="1:19" ht="19.5" customHeight="1">
      <c r="A194" s="2">
        <v>11</v>
      </c>
      <c r="B194" s="3" t="s">
        <v>208</v>
      </c>
      <c r="C194" s="3" t="s">
        <v>225</v>
      </c>
      <c r="D194" s="2">
        <v>1</v>
      </c>
      <c r="E194" s="10">
        <f t="shared" si="42"/>
        <v>146</v>
      </c>
      <c r="F194" s="2">
        <v>16</v>
      </c>
      <c r="G194" s="2">
        <v>25</v>
      </c>
      <c r="H194" s="2">
        <v>12</v>
      </c>
      <c r="I194" s="2">
        <v>26</v>
      </c>
      <c r="J194" s="2">
        <v>26</v>
      </c>
      <c r="K194" s="2">
        <v>18</v>
      </c>
      <c r="L194" s="2">
        <v>11</v>
      </c>
      <c r="M194" s="2">
        <v>12</v>
      </c>
      <c r="N194" s="2">
        <f t="shared" si="43"/>
        <v>146</v>
      </c>
      <c r="O194" s="4">
        <f t="shared" si="44"/>
        <v>2.058219178082192</v>
      </c>
      <c r="P194" s="4">
        <f t="shared" si="45"/>
        <v>1.1370327189732767</v>
      </c>
      <c r="Q194" s="2">
        <v>0</v>
      </c>
      <c r="R194" s="2">
        <v>0</v>
      </c>
      <c r="S194" s="6"/>
    </row>
    <row r="195" spans="1:19" ht="19.5" customHeight="1">
      <c r="A195" s="2">
        <v>12</v>
      </c>
      <c r="B195" s="3" t="s">
        <v>254</v>
      </c>
      <c r="C195" s="3" t="s">
        <v>264</v>
      </c>
      <c r="D195" s="2">
        <v>1</v>
      </c>
      <c r="E195" s="10">
        <f t="shared" si="42"/>
        <v>115</v>
      </c>
      <c r="F195" s="2">
        <v>6</v>
      </c>
      <c r="G195" s="2">
        <v>24</v>
      </c>
      <c r="H195" s="2">
        <v>18</v>
      </c>
      <c r="I195" s="2">
        <v>30</v>
      </c>
      <c r="J195" s="2">
        <v>14</v>
      </c>
      <c r="K195" s="2">
        <v>7</v>
      </c>
      <c r="L195" s="2">
        <v>5</v>
      </c>
      <c r="M195" s="2">
        <v>11</v>
      </c>
      <c r="N195" s="2">
        <f t="shared" si="43"/>
        <v>115</v>
      </c>
      <c r="O195" s="4">
        <f t="shared" si="44"/>
        <v>1.9869565217391305</v>
      </c>
      <c r="P195" s="4">
        <f t="shared" si="45"/>
        <v>1.0139480939575136</v>
      </c>
      <c r="Q195" s="2">
        <v>0</v>
      </c>
      <c r="R195" s="2">
        <v>0</v>
      </c>
      <c r="S195" s="6"/>
    </row>
    <row r="196" spans="1:19" ht="19.5" customHeight="1">
      <c r="A196" s="2">
        <v>13</v>
      </c>
      <c r="B196" s="3" t="s">
        <v>255</v>
      </c>
      <c r="C196" s="3" t="s">
        <v>265</v>
      </c>
      <c r="D196" s="2">
        <v>1</v>
      </c>
      <c r="E196" s="10">
        <f t="shared" si="42"/>
        <v>115</v>
      </c>
      <c r="F196" s="2">
        <v>10</v>
      </c>
      <c r="G196" s="2">
        <v>10</v>
      </c>
      <c r="H196" s="2">
        <v>14</v>
      </c>
      <c r="I196" s="2">
        <v>27</v>
      </c>
      <c r="J196" s="2">
        <v>35</v>
      </c>
      <c r="K196" s="2">
        <v>14</v>
      </c>
      <c r="L196" s="2">
        <v>2</v>
      </c>
      <c r="M196" s="2">
        <v>3</v>
      </c>
      <c r="N196" s="2">
        <f t="shared" si="43"/>
        <v>115</v>
      </c>
      <c r="O196" s="4">
        <f t="shared" si="44"/>
        <v>2.0304347826086957</v>
      </c>
      <c r="P196" s="4">
        <f t="shared" si="45"/>
        <v>0.8975496995364635</v>
      </c>
      <c r="Q196" s="2">
        <v>0</v>
      </c>
      <c r="R196" s="2">
        <v>0</v>
      </c>
      <c r="S196" s="6"/>
    </row>
    <row r="197" spans="1:19" ht="19.5" customHeight="1">
      <c r="A197" s="2">
        <v>14</v>
      </c>
      <c r="B197" s="3" t="s">
        <v>168</v>
      </c>
      <c r="C197" s="3" t="s">
        <v>82</v>
      </c>
      <c r="D197" s="2">
        <v>2</v>
      </c>
      <c r="E197" s="10">
        <f t="shared" si="42"/>
        <v>278</v>
      </c>
      <c r="F197" s="2">
        <v>21</v>
      </c>
      <c r="G197" s="2">
        <v>39</v>
      </c>
      <c r="H197" s="2">
        <v>21</v>
      </c>
      <c r="I197" s="2">
        <v>37</v>
      </c>
      <c r="J197" s="2">
        <v>26</v>
      </c>
      <c r="K197" s="2">
        <v>45</v>
      </c>
      <c r="L197" s="2">
        <v>29</v>
      </c>
      <c r="M197" s="2">
        <v>45</v>
      </c>
      <c r="N197" s="2">
        <f t="shared" si="43"/>
        <v>263</v>
      </c>
      <c r="O197" s="4">
        <f t="shared" si="44"/>
        <v>2.3802281368821294</v>
      </c>
      <c r="P197" s="4">
        <f t="shared" si="45"/>
        <v>1.2130111894258</v>
      </c>
      <c r="Q197" s="2">
        <v>0</v>
      </c>
      <c r="R197" s="2">
        <v>15</v>
      </c>
      <c r="S197" s="6"/>
    </row>
    <row r="198" spans="1:19" ht="19.5" customHeight="1">
      <c r="A198" s="2">
        <v>15</v>
      </c>
      <c r="B198" s="3" t="s">
        <v>198</v>
      </c>
      <c r="C198" s="3" t="s">
        <v>216</v>
      </c>
      <c r="D198" s="2">
        <v>2</v>
      </c>
      <c r="E198" s="10">
        <f t="shared" si="42"/>
        <v>296</v>
      </c>
      <c r="F198" s="2">
        <v>3</v>
      </c>
      <c r="G198" s="2">
        <v>11</v>
      </c>
      <c r="H198" s="2">
        <v>44</v>
      </c>
      <c r="I198" s="2">
        <v>82</v>
      </c>
      <c r="J198" s="2">
        <v>66</v>
      </c>
      <c r="K198" s="2">
        <v>49</v>
      </c>
      <c r="L198" s="2">
        <v>27</v>
      </c>
      <c r="M198" s="2">
        <v>14</v>
      </c>
      <c r="N198" s="2">
        <f t="shared" si="43"/>
        <v>296</v>
      </c>
      <c r="O198" s="4">
        <f t="shared" si="44"/>
        <v>2.376689189189189</v>
      </c>
      <c r="P198" s="4">
        <f t="shared" si="45"/>
        <v>0.767254572532687</v>
      </c>
      <c r="Q198" s="2">
        <v>0</v>
      </c>
      <c r="R198" s="2">
        <v>0</v>
      </c>
      <c r="S198" s="6"/>
    </row>
    <row r="199" spans="1:19" ht="19.5" customHeight="1">
      <c r="A199" s="2">
        <v>16</v>
      </c>
      <c r="B199" s="3" t="s">
        <v>234</v>
      </c>
      <c r="C199" s="3" t="s">
        <v>243</v>
      </c>
      <c r="D199" s="2">
        <v>2</v>
      </c>
      <c r="E199" s="10">
        <f t="shared" si="42"/>
        <v>244</v>
      </c>
      <c r="F199" s="2">
        <v>15</v>
      </c>
      <c r="G199" s="2">
        <v>35</v>
      </c>
      <c r="H199" s="2">
        <v>36</v>
      </c>
      <c r="I199" s="2">
        <v>64</v>
      </c>
      <c r="J199" s="2">
        <v>47</v>
      </c>
      <c r="K199" s="2">
        <v>34</v>
      </c>
      <c r="L199" s="2">
        <v>8</v>
      </c>
      <c r="M199" s="2">
        <v>4</v>
      </c>
      <c r="N199" s="2">
        <f t="shared" si="43"/>
        <v>243</v>
      </c>
      <c r="O199" s="4">
        <f t="shared" si="44"/>
        <v>1.977366255144033</v>
      </c>
      <c r="P199" s="4">
        <f t="shared" si="45"/>
        <v>0.8692873823425527</v>
      </c>
      <c r="Q199" s="2">
        <v>1</v>
      </c>
      <c r="R199" s="2">
        <v>0</v>
      </c>
      <c r="S199" s="6"/>
    </row>
    <row r="200" spans="1:19" ht="19.5" customHeight="1">
      <c r="A200" s="2">
        <v>17</v>
      </c>
      <c r="B200" s="3" t="s">
        <v>133</v>
      </c>
      <c r="C200" s="3" t="s">
        <v>157</v>
      </c>
      <c r="D200" s="2">
        <v>2</v>
      </c>
      <c r="E200" s="10">
        <f t="shared" si="42"/>
        <v>43</v>
      </c>
      <c r="F200" s="2">
        <v>0</v>
      </c>
      <c r="G200" s="2">
        <v>0</v>
      </c>
      <c r="H200" s="2">
        <v>1</v>
      </c>
      <c r="I200" s="2">
        <v>16</v>
      </c>
      <c r="J200" s="2">
        <v>11</v>
      </c>
      <c r="K200" s="2">
        <v>8</v>
      </c>
      <c r="L200" s="2">
        <v>3</v>
      </c>
      <c r="M200" s="2">
        <v>4</v>
      </c>
      <c r="N200" s="2">
        <f t="shared" si="43"/>
        <v>43</v>
      </c>
      <c r="O200" s="4">
        <f t="shared" si="44"/>
        <v>2.5930232558139537</v>
      </c>
      <c r="P200" s="4">
        <f t="shared" si="45"/>
        <v>0.658184730143483</v>
      </c>
      <c r="Q200" s="2">
        <v>0</v>
      </c>
      <c r="R200" s="2">
        <v>0</v>
      </c>
      <c r="S200" s="6"/>
    </row>
    <row r="201" spans="1:19" ht="19.5" customHeight="1">
      <c r="A201" s="2">
        <v>18</v>
      </c>
      <c r="B201" s="3" t="s">
        <v>133</v>
      </c>
      <c r="C201" s="3" t="s">
        <v>157</v>
      </c>
      <c r="D201" s="2">
        <v>2</v>
      </c>
      <c r="E201" s="10">
        <f t="shared" si="42"/>
        <v>90</v>
      </c>
      <c r="F201" s="2">
        <v>1</v>
      </c>
      <c r="G201" s="2">
        <v>6</v>
      </c>
      <c r="H201" s="2">
        <v>7</v>
      </c>
      <c r="I201" s="2">
        <v>17</v>
      </c>
      <c r="J201" s="2">
        <v>6</v>
      </c>
      <c r="K201" s="2">
        <v>10</v>
      </c>
      <c r="L201" s="2">
        <v>10</v>
      </c>
      <c r="M201" s="2">
        <v>33</v>
      </c>
      <c r="N201" s="2">
        <f t="shared" si="43"/>
        <v>90</v>
      </c>
      <c r="O201" s="4">
        <f t="shared" si="44"/>
        <v>2.9166666666666665</v>
      </c>
      <c r="P201" s="4">
        <f t="shared" si="45"/>
        <v>1.0652334120849873</v>
      </c>
      <c r="Q201" s="2">
        <v>0</v>
      </c>
      <c r="R201" s="2">
        <v>0</v>
      </c>
      <c r="S201" s="6"/>
    </row>
    <row r="202" spans="1:19" ht="19.5" customHeight="1">
      <c r="A202" s="2">
        <v>19</v>
      </c>
      <c r="B202" s="3" t="s">
        <v>286</v>
      </c>
      <c r="C202" s="3" t="s">
        <v>287</v>
      </c>
      <c r="D202" s="2">
        <v>2</v>
      </c>
      <c r="E202" s="10">
        <f t="shared" si="42"/>
        <v>43</v>
      </c>
      <c r="F202" s="2">
        <v>0</v>
      </c>
      <c r="G202" s="2">
        <v>0</v>
      </c>
      <c r="H202" s="2">
        <v>1</v>
      </c>
      <c r="I202" s="2">
        <v>16</v>
      </c>
      <c r="J202" s="2">
        <v>11</v>
      </c>
      <c r="K202" s="2">
        <v>8</v>
      </c>
      <c r="L202" s="2">
        <v>3</v>
      </c>
      <c r="M202" s="2">
        <v>4</v>
      </c>
      <c r="N202" s="2">
        <f t="shared" si="43"/>
        <v>43</v>
      </c>
      <c r="O202" s="4">
        <f t="shared" si="44"/>
        <v>2.5930232558139537</v>
      </c>
      <c r="P202" s="4">
        <f t="shared" si="45"/>
        <v>0.658184730143483</v>
      </c>
      <c r="Q202" s="2">
        <v>0</v>
      </c>
      <c r="R202" s="2">
        <v>0</v>
      </c>
      <c r="S202" s="6"/>
    </row>
    <row r="203" spans="1:19" ht="21.75">
      <c r="A203" s="34" t="s">
        <v>58</v>
      </c>
      <c r="B203" s="35"/>
      <c r="C203" s="35"/>
      <c r="D203" s="36"/>
      <c r="E203" s="11">
        <f aca="true" t="shared" si="46" ref="E203:N203">SUM(E184:E202)</f>
        <v>3870</v>
      </c>
      <c r="F203" s="11">
        <f t="shared" si="46"/>
        <v>252</v>
      </c>
      <c r="G203" s="11">
        <f t="shared" si="46"/>
        <v>447</v>
      </c>
      <c r="H203" s="11">
        <f t="shared" si="46"/>
        <v>371</v>
      </c>
      <c r="I203" s="11">
        <f t="shared" si="46"/>
        <v>612</v>
      </c>
      <c r="J203" s="11">
        <f t="shared" si="46"/>
        <v>541</v>
      </c>
      <c r="K203" s="11">
        <f t="shared" si="46"/>
        <v>489</v>
      </c>
      <c r="L203" s="11">
        <f t="shared" si="46"/>
        <v>411</v>
      </c>
      <c r="M203" s="11">
        <f t="shared" si="46"/>
        <v>663</v>
      </c>
      <c r="N203" s="11">
        <f t="shared" si="46"/>
        <v>3786</v>
      </c>
      <c r="O203" s="18">
        <f t="shared" si="44"/>
        <v>2.413497094558901</v>
      </c>
      <c r="P203" s="18">
        <f t="shared" si="45"/>
        <v>1.1607942499287867</v>
      </c>
      <c r="Q203" s="11">
        <f>SUM(Q184:Q202)</f>
        <v>31</v>
      </c>
      <c r="R203" s="11">
        <f>SUM(R184:R202)</f>
        <v>53</v>
      </c>
      <c r="S203" s="6"/>
    </row>
    <row r="204" spans="1:19" ht="21.75">
      <c r="A204" s="34" t="s">
        <v>59</v>
      </c>
      <c r="B204" s="35" t="s">
        <v>59</v>
      </c>
      <c r="C204" s="35"/>
      <c r="D204" s="36"/>
      <c r="E204" s="12">
        <f>E203*100/$E$203</f>
        <v>100</v>
      </c>
      <c r="F204" s="12">
        <f aca="true" t="shared" si="47" ref="F204:N204">F203*100/$E$203</f>
        <v>6.511627906976744</v>
      </c>
      <c r="G204" s="12">
        <f t="shared" si="47"/>
        <v>11.550387596899224</v>
      </c>
      <c r="H204" s="12">
        <f t="shared" si="47"/>
        <v>9.58656330749354</v>
      </c>
      <c r="I204" s="12">
        <f t="shared" si="47"/>
        <v>15.813953488372093</v>
      </c>
      <c r="J204" s="12">
        <f t="shared" si="47"/>
        <v>13.979328165374676</v>
      </c>
      <c r="K204" s="12">
        <f t="shared" si="47"/>
        <v>12.635658914728682</v>
      </c>
      <c r="L204" s="12">
        <f t="shared" si="47"/>
        <v>10.62015503875969</v>
      </c>
      <c r="M204" s="12">
        <f t="shared" si="47"/>
        <v>17.131782945736433</v>
      </c>
      <c r="N204" s="12">
        <f t="shared" si="47"/>
        <v>97.82945736434108</v>
      </c>
      <c r="O204" s="22"/>
      <c r="P204" s="22"/>
      <c r="Q204" s="12">
        <f>Q203*100/$E$203</f>
        <v>0.8010335917312662</v>
      </c>
      <c r="R204" s="12">
        <f>R203*100/$E$203</f>
        <v>1.3695090439276485</v>
      </c>
      <c r="S204" s="6"/>
    </row>
  </sheetData>
  <mergeCells count="112">
    <mergeCell ref="A2:A3"/>
    <mergeCell ref="B2:B3"/>
    <mergeCell ref="C2:C3"/>
    <mergeCell ref="D2:D3"/>
    <mergeCell ref="E2:E3"/>
    <mergeCell ref="F2:M2"/>
    <mergeCell ref="N2:N3"/>
    <mergeCell ref="O2:O3"/>
    <mergeCell ref="P2:P3"/>
    <mergeCell ref="Q2:R2"/>
    <mergeCell ref="O18:O19"/>
    <mergeCell ref="P18:P19"/>
    <mergeCell ref="A18:D18"/>
    <mergeCell ref="A19:D19"/>
    <mergeCell ref="A24:A25"/>
    <mergeCell ref="B24:B25"/>
    <mergeCell ref="C24:C25"/>
    <mergeCell ref="D24:D25"/>
    <mergeCell ref="P24:P25"/>
    <mergeCell ref="Q24:R24"/>
    <mergeCell ref="A63:D63"/>
    <mergeCell ref="O63:O64"/>
    <mergeCell ref="P63:P64"/>
    <mergeCell ref="A64:D64"/>
    <mergeCell ref="E24:E25"/>
    <mergeCell ref="F24:M24"/>
    <mergeCell ref="N24:N25"/>
    <mergeCell ref="O24:O25"/>
    <mergeCell ref="N66:N67"/>
    <mergeCell ref="O66:O67"/>
    <mergeCell ref="A66:A67"/>
    <mergeCell ref="B66:B67"/>
    <mergeCell ref="C66:C67"/>
    <mergeCell ref="D66:D67"/>
    <mergeCell ref="P66:P67"/>
    <mergeCell ref="Q66:R66"/>
    <mergeCell ref="A109:D109"/>
    <mergeCell ref="O109:O110"/>
    <mergeCell ref="P109:P110"/>
    <mergeCell ref="A110:D110"/>
    <mergeCell ref="O88:O89"/>
    <mergeCell ref="P88:P89"/>
    <mergeCell ref="E66:E67"/>
    <mergeCell ref="F66:M66"/>
    <mergeCell ref="A112:A113"/>
    <mergeCell ref="B112:B113"/>
    <mergeCell ref="C112:C113"/>
    <mergeCell ref="D112:D113"/>
    <mergeCell ref="P112:P113"/>
    <mergeCell ref="Q112:R112"/>
    <mergeCell ref="A130:D130"/>
    <mergeCell ref="O130:O131"/>
    <mergeCell ref="P130:P131"/>
    <mergeCell ref="A131:D131"/>
    <mergeCell ref="E112:E113"/>
    <mergeCell ref="F112:M112"/>
    <mergeCell ref="N112:N113"/>
    <mergeCell ref="O112:O113"/>
    <mergeCell ref="A135:A136"/>
    <mergeCell ref="B135:B136"/>
    <mergeCell ref="C135:C136"/>
    <mergeCell ref="D135:D136"/>
    <mergeCell ref="P135:P136"/>
    <mergeCell ref="Q135:R135"/>
    <mergeCell ref="A156:D156"/>
    <mergeCell ref="O156:O157"/>
    <mergeCell ref="P156:P157"/>
    <mergeCell ref="A157:D157"/>
    <mergeCell ref="E135:E136"/>
    <mergeCell ref="F135:M135"/>
    <mergeCell ref="N135:N136"/>
    <mergeCell ref="O135:O136"/>
    <mergeCell ref="A159:A160"/>
    <mergeCell ref="B159:B160"/>
    <mergeCell ref="C159:C160"/>
    <mergeCell ref="D159:D160"/>
    <mergeCell ref="P159:P160"/>
    <mergeCell ref="Q159:R159"/>
    <mergeCell ref="A179:D179"/>
    <mergeCell ref="O179:O180"/>
    <mergeCell ref="P179:P180"/>
    <mergeCell ref="A180:D180"/>
    <mergeCell ref="E159:E160"/>
    <mergeCell ref="F159:M159"/>
    <mergeCell ref="N159:N160"/>
    <mergeCell ref="O159:O160"/>
    <mergeCell ref="A182:A183"/>
    <mergeCell ref="B182:B183"/>
    <mergeCell ref="C182:C183"/>
    <mergeCell ref="D182:D183"/>
    <mergeCell ref="P182:P183"/>
    <mergeCell ref="Q182:R182"/>
    <mergeCell ref="A203:D203"/>
    <mergeCell ref="O203:O204"/>
    <mergeCell ref="P203:P204"/>
    <mergeCell ref="A204:D204"/>
    <mergeCell ref="E182:E183"/>
    <mergeCell ref="F182:M182"/>
    <mergeCell ref="N182:N183"/>
    <mergeCell ref="O182:O183"/>
    <mergeCell ref="A88:A89"/>
    <mergeCell ref="B88:B89"/>
    <mergeCell ref="C88:C89"/>
    <mergeCell ref="D88:D89"/>
    <mergeCell ref="A81:D81"/>
    <mergeCell ref="O81:O82"/>
    <mergeCell ref="P81:P82"/>
    <mergeCell ref="A82:D82"/>
    <mergeCell ref="E88:E89"/>
    <mergeCell ref="F88:M88"/>
    <mergeCell ref="N88:N89"/>
    <mergeCell ref="Q88:R88"/>
  </mergeCells>
  <printOptions horizontalCentered="1"/>
  <pageMargins left="0.75" right="0.75" top="0.75" bottom="0.75" header="0.25" footer="0.25"/>
  <pageSetup horizontalDpi="600" verticalDpi="600" orientation="landscape" paperSize="9" scale="95" r:id="rId2"/>
  <rowBreaks count="7" manualBreakCount="7">
    <brk id="22" max="255" man="1"/>
    <brk id="64" max="255" man="1"/>
    <brk id="86" max="255" man="1"/>
    <brk id="110" max="255" man="1"/>
    <brk id="133" max="255" man="1"/>
    <brk id="157" max="255" man="1"/>
    <brk id="180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GPA</dc:creator>
  <cp:keywords/>
  <dc:description/>
  <cp:lastModifiedBy>gpa1</cp:lastModifiedBy>
  <cp:lastPrinted>2006-05-27T04:27:08Z</cp:lastPrinted>
  <dcterms:created xsi:type="dcterms:W3CDTF">2000-08-28T01:09:22Z</dcterms:created>
  <dcterms:modified xsi:type="dcterms:W3CDTF">2006-05-27T04:27:12Z</dcterms:modified>
  <cp:category/>
  <cp:version/>
  <cp:contentType/>
  <cp:contentStatus/>
</cp:coreProperties>
</file>