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601" activeTab="0"/>
  </bookViews>
  <sheets>
    <sheet name="รวม46" sheetId="1" r:id="rId1"/>
  </sheets>
  <definedNames/>
  <calcPr fullCalcOnLoad="1"/>
</workbook>
</file>

<file path=xl/sharedStrings.xml><?xml version="1.0" encoding="utf-8"?>
<sst xmlns="http://schemas.openxmlformats.org/spreadsheetml/2006/main" count="269" uniqueCount="47">
  <si>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</si>
  <si>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</si>
  <si>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</si>
  <si>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</si>
  <si>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</si>
  <si>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ร</t>
  </si>
  <si>
    <t>มส</t>
  </si>
  <si>
    <t>รวม</t>
  </si>
  <si>
    <t>ร้อยละ</t>
  </si>
  <si>
    <t>ที่</t>
  </si>
  <si>
    <t>ภาคเรียน</t>
  </si>
  <si>
    <t>ภาคเรียนที่ 1</t>
  </si>
  <si>
    <t>ภาคเรียนที่ 2</t>
  </si>
  <si>
    <t>สรุปจำนวนนักเรียนที่ได้ระดับผลการเรียนตั้งแต่ 1 ขึ้นไป ร้อยละ</t>
  </si>
  <si>
    <t>แบบสรุปผลการเรียนทุกหมวดวิชา</t>
  </si>
  <si>
    <t>x</t>
  </si>
  <si>
    <t>sd</t>
  </si>
  <si>
    <t>จำนวนน.ร. ที่ได้รับผลการเรียน</t>
  </si>
  <si>
    <t>ภาษาไทย</t>
  </si>
  <si>
    <t>วิทยาศาสตร์</t>
  </si>
  <si>
    <t>คณิตศาสตร์</t>
  </si>
  <si>
    <t>ภาคเรียนที่ 2  ปีการศึกษา 2546</t>
  </si>
  <si>
    <t>ภาคเรียนที่ 1  ปีการศึกษา 2546</t>
  </si>
  <si>
    <t>ทั้งหมด</t>
  </si>
  <si>
    <t>สรุปผลการเรียนปีการศึกษา 2546</t>
  </si>
  <si>
    <t>สรุปผลการเรียน วิชาการงานอาชีพและเทคโนโลยี ปีการศึกษา 2546</t>
  </si>
  <si>
    <t>สรุปผลการเรียน ทุกรายวิชาในระดับชั้น ม.3 ปีการศึกษา 2546</t>
  </si>
  <si>
    <t>สรุปผลการเรียน วิชาวิทยาศาสตร์ ปีการศึกษา 2546</t>
  </si>
  <si>
    <t>สรุปผลการเรียน วิชาคณิตศาสตร์ ปีการศึกษา 2546</t>
  </si>
  <si>
    <t>สรุปผลการเรียน วิชาภาษาอังกฤษ ปีการศึกษา 2546</t>
  </si>
  <si>
    <t>สรุปผลการเรียน วิชาภาษาไทย ปีการศึกษา 2546</t>
  </si>
  <si>
    <t>กลุ่มสาระการเรียนรู้</t>
  </si>
  <si>
    <t>การงานอาชีพและเทคโน</t>
  </si>
  <si>
    <t>สุขศึกษาและพลศึกษา</t>
  </si>
  <si>
    <t>ศิลปะ</t>
  </si>
  <si>
    <t>สังคมศึกษาศาสนาฯ</t>
  </si>
  <si>
    <t>ภาษาต่างประเทศ</t>
  </si>
  <si>
    <t>จำนวนน.ร. ที่ลงทะเบียนเรียน</t>
  </si>
  <si>
    <t>สรุปผลการเรียน ทุกรายวิชาในระดับชั้น ม.1 ปีการศึกษา 2546</t>
  </si>
  <si>
    <t>สรุปผลการเรียน ทุกรายวิชาในระดับชั้น ม.2 ปีการศึกษา 2546</t>
  </si>
  <si>
    <t>สรุปผลการเรียน ทุกรายวิชาในระดับชั้น ม.4 ปีการศึกษา 2546</t>
  </si>
  <si>
    <t>สรุปผลการเรียน ทุกรายวิชาในระดับชั้น ม.5 ปีการศึกษา 2546</t>
  </si>
  <si>
    <t>สรุปผลการเรียน ทุกรายวิชาในระดับชั้น ม.6 ปีการศึกษา 2546</t>
  </si>
  <si>
    <t>ภาคเรียนที่ 1-2</t>
  </si>
  <si>
    <t>สรุปผลการเรียน วิชาศิลปะ ปีการศึกษา 2546</t>
  </si>
  <si>
    <t>สรุปผลการเรียน วิชาสุขศึกษาและพลศึกษา ปีการศึกษา 2546</t>
  </si>
  <si>
    <t>สรุปผลการเรียน วิชาสังคมศึกษา ปีการศึกษา 2546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</si>
</sst>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"/>
    <numFmt numFmtId="187" formatCode="0.000"/>
    <numFmt numFmtId="188" formatCode="0.00000"/>
  </numFmts>
  <fonts count="15">
    <font>
      <sz val="14"/>
      <name val="Cordia New"/>
      <family val="0"/>
    </font>
    <font>
      <sz val="12"/>
      <name val="Cordia New"/>
      <family val="2"/>
    </font>
    <font>
      <sz val="13"/>
      <name val="Cordia New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name val="Cordia New"/>
      <family val="2"/>
    </font>
    <font>
      <b/>
      <sz val="13"/>
      <name val="Cordia New"/>
      <family val="2"/>
    </font>
    <font>
      <b/>
      <sz val="11"/>
      <name val="Cordia New"/>
      <family val="2"/>
    </font>
    <font>
      <b/>
      <sz val="15"/>
      <name val="Cordia New"/>
      <family val="2"/>
    </font>
    <font>
      <b/>
      <sz val="12"/>
      <name val="Cordia New"/>
      <family val="2"/>
    </font>
    <font>
      <sz val="15"/>
      <name val="Cordia New"/>
      <family val="2"/>
    </font>
    <font>
      <b/>
      <sz val="16.5"/>
      <name val="Cordia New"/>
      <family val="2"/>
    </font>
    <font>
      <b/>
      <sz val="14.25"/>
      <name val="Cordia New"/>
      <family val="2"/>
    </font>
    <font>
      <sz val="16.5"/>
      <name val="Cordia New"/>
      <family val="2"/>
    </font>
    <font>
      <sz val="14.25"/>
      <name val="Cordia Ne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8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 ปีการศึกษา 2546</a:t>
            </a:r>
          </a:p>
        </c:rich>
      </c:tx>
      <c:layout>
        <c:manualLayout>
          <c:xMode val="factor"/>
          <c:yMode val="factor"/>
          <c:x val="0.06025"/>
          <c:y val="-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65"/>
          <c:w val="0.9695"/>
          <c:h val="0.80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(รวม46!$D$31:$H$31,รวม46!$L$31:$M$31)</c:f>
              <c:strCache/>
            </c:strRef>
          </c:cat>
          <c:val>
            <c:numRef>
              <c:f>(รวม46!$D$35:$H$35,รวม46!$L$35:$M$35)</c:f>
              <c:numCache/>
            </c:numRef>
          </c:val>
          <c:shape val="box"/>
        </c:ser>
        <c:gapDepth val="0"/>
        <c:shape val="box"/>
        <c:axId val="19789954"/>
        <c:axId val="43891859"/>
      </c:bar3DChart>
      <c:catAx>
        <c:axId val="1978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3891859"/>
        <c:crosses val="autoZero"/>
        <c:auto val="1"/>
        <c:lblOffset val="100"/>
        <c:noMultiLvlLbl val="0"/>
      </c:catAx>
      <c:valAx>
        <c:axId val="43891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"/>
              <c:y val="-0.2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7899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ในรายวิชาภาษาไทย ปีการศึกษา 2546</a:t>
            </a:r>
          </a:p>
        </c:rich>
      </c:tx>
      <c:layout>
        <c:manualLayout>
          <c:xMode val="factor"/>
          <c:yMode val="factor"/>
          <c:x val="0.06025"/>
          <c:y val="-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325"/>
          <c:w val="1"/>
          <c:h val="0.761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(รวม46!$D$31:$H$31,รวม46!$L$31:$M$31)</c:f>
              <c:strCache/>
            </c:strRef>
          </c:cat>
          <c:val>
            <c:numRef>
              <c:f>(รวม46!$D$46:$H$46,รวม46!$L$46:$M$46)</c:f>
              <c:numCache/>
            </c:numRef>
          </c:val>
          <c:shape val="box"/>
        </c:ser>
        <c:gapDepth val="0"/>
        <c:shape val="box"/>
        <c:axId val="59482412"/>
        <c:axId val="65579661"/>
      </c:bar3DChart>
      <c:catAx>
        <c:axId val="5948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5579661"/>
        <c:crosses val="autoZero"/>
        <c:auto val="1"/>
        <c:lblOffset val="100"/>
        <c:noMultiLvlLbl val="0"/>
      </c:catAx>
      <c:valAx>
        <c:axId val="65579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"/>
              <c:y val="-0.2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94824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ในรายวิชาภาษาอังกฤษ ปีการศึกษา 2546</a:t>
            </a:r>
          </a:p>
        </c:rich>
      </c:tx>
      <c:layout>
        <c:manualLayout>
          <c:xMode val="factor"/>
          <c:yMode val="factor"/>
          <c:x val="0.06025"/>
          <c:y val="-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975"/>
          <c:w val="0.9847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(รวม46!$D$31:$H$31,รวม46!$L$31:$M$31)</c:f>
              <c:strCache/>
            </c:strRef>
          </c:cat>
          <c:val>
            <c:numRef>
              <c:f>(รวม46!$D$57:$H$57,รวม46!$L$57:$M$57)</c:f>
              <c:numCache/>
            </c:numRef>
          </c:val>
          <c:shape val="box"/>
        </c:ser>
        <c:gapDepth val="0"/>
        <c:shape val="box"/>
        <c:axId val="53346038"/>
        <c:axId val="10352295"/>
      </c:bar3DChart>
      <c:catAx>
        <c:axId val="5334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352295"/>
        <c:crosses val="autoZero"/>
        <c:auto val="1"/>
        <c:lblOffset val="100"/>
        <c:noMultiLvlLbl val="0"/>
      </c:catAx>
      <c:valAx>
        <c:axId val="10352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"/>
              <c:y val="-0.2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3460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2</xdr:row>
      <xdr:rowOff>19050</xdr:rowOff>
    </xdr:from>
    <xdr:to>
      <xdr:col>24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6562725" y="571500"/>
        <a:ext cx="6315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29</xdr:row>
      <xdr:rowOff>266700</xdr:rowOff>
    </xdr:from>
    <xdr:to>
      <xdr:col>9</xdr:col>
      <xdr:colOff>238125</xdr:colOff>
      <xdr:row>29</xdr:row>
      <xdr:rowOff>266700</xdr:rowOff>
    </xdr:to>
    <xdr:sp>
      <xdr:nvSpPr>
        <xdr:cNvPr id="2" name="Line 2"/>
        <xdr:cNvSpPr>
          <a:spLocks/>
        </xdr:cNvSpPr>
      </xdr:nvSpPr>
      <xdr:spPr>
        <a:xfrm>
          <a:off x="5057775" y="829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64960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64960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64960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64960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64960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64960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>
          <a:off x="64960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>
          <a:off x="64960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12" name="Line 12"/>
        <xdr:cNvSpPr>
          <a:spLocks/>
        </xdr:cNvSpPr>
      </xdr:nvSpPr>
      <xdr:spPr>
        <a:xfrm>
          <a:off x="64960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161925</xdr:colOff>
      <xdr:row>40</xdr:row>
      <xdr:rowOff>295275</xdr:rowOff>
    </xdr:from>
    <xdr:to>
      <xdr:col>9</xdr:col>
      <xdr:colOff>238125</xdr:colOff>
      <xdr:row>40</xdr:row>
      <xdr:rowOff>295275</xdr:rowOff>
    </xdr:to>
    <xdr:sp>
      <xdr:nvSpPr>
        <xdr:cNvPr id="13" name="Line 25"/>
        <xdr:cNvSpPr>
          <a:spLocks/>
        </xdr:cNvSpPr>
      </xdr:nvSpPr>
      <xdr:spPr>
        <a:xfrm>
          <a:off x="5057775" y="11572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51</xdr:row>
      <xdr:rowOff>304800</xdr:rowOff>
    </xdr:from>
    <xdr:to>
      <xdr:col>9</xdr:col>
      <xdr:colOff>247650</xdr:colOff>
      <xdr:row>51</xdr:row>
      <xdr:rowOff>304800</xdr:rowOff>
    </xdr:to>
    <xdr:sp>
      <xdr:nvSpPr>
        <xdr:cNvPr id="14" name="Line 27"/>
        <xdr:cNvSpPr>
          <a:spLocks/>
        </xdr:cNvSpPr>
      </xdr:nvSpPr>
      <xdr:spPr>
        <a:xfrm>
          <a:off x="5067300" y="1489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38100</xdr:rowOff>
    </xdr:from>
    <xdr:to>
      <xdr:col>23</xdr:col>
      <xdr:colOff>247650</xdr:colOff>
      <xdr:row>41</xdr:row>
      <xdr:rowOff>152400</xdr:rowOff>
    </xdr:to>
    <xdr:graphicFrame>
      <xdr:nvGraphicFramePr>
        <xdr:cNvPr id="15" name="Chart 28"/>
        <xdr:cNvGraphicFramePr/>
      </xdr:nvGraphicFramePr>
      <xdr:xfrm>
        <a:off x="6515100" y="7496175"/>
        <a:ext cx="63246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66675</xdr:colOff>
      <xdr:row>41</xdr:row>
      <xdr:rowOff>85725</xdr:rowOff>
    </xdr:from>
    <xdr:to>
      <xdr:col>23</xdr:col>
      <xdr:colOff>247650</xdr:colOff>
      <xdr:row>57</xdr:row>
      <xdr:rowOff>209550</xdr:rowOff>
    </xdr:to>
    <xdr:graphicFrame>
      <xdr:nvGraphicFramePr>
        <xdr:cNvPr id="16" name="Chart 29"/>
        <xdr:cNvGraphicFramePr/>
      </xdr:nvGraphicFramePr>
      <xdr:xfrm>
        <a:off x="6562725" y="11868150"/>
        <a:ext cx="627697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61</xdr:row>
      <xdr:rowOff>266700</xdr:rowOff>
    </xdr:from>
    <xdr:to>
      <xdr:col>9</xdr:col>
      <xdr:colOff>228600</xdr:colOff>
      <xdr:row>61</xdr:row>
      <xdr:rowOff>266700</xdr:rowOff>
    </xdr:to>
    <xdr:sp>
      <xdr:nvSpPr>
        <xdr:cNvPr id="17" name="Line 30"/>
        <xdr:cNvSpPr>
          <a:spLocks/>
        </xdr:cNvSpPr>
      </xdr:nvSpPr>
      <xdr:spPr>
        <a:xfrm>
          <a:off x="5048250" y="17887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152400</xdr:colOff>
      <xdr:row>71</xdr:row>
      <xdr:rowOff>266700</xdr:rowOff>
    </xdr:from>
    <xdr:to>
      <xdr:col>9</xdr:col>
      <xdr:colOff>228600</xdr:colOff>
      <xdr:row>71</xdr:row>
      <xdr:rowOff>266700</xdr:rowOff>
    </xdr:to>
    <xdr:sp>
      <xdr:nvSpPr>
        <xdr:cNvPr id="18" name="Line 31"/>
        <xdr:cNvSpPr>
          <a:spLocks/>
        </xdr:cNvSpPr>
      </xdr:nvSpPr>
      <xdr:spPr>
        <a:xfrm>
          <a:off x="5048250" y="20745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161925</xdr:colOff>
      <xdr:row>81</xdr:row>
      <xdr:rowOff>257175</xdr:rowOff>
    </xdr:from>
    <xdr:to>
      <xdr:col>9</xdr:col>
      <xdr:colOff>238125</xdr:colOff>
      <xdr:row>81</xdr:row>
      <xdr:rowOff>257175</xdr:rowOff>
    </xdr:to>
    <xdr:sp>
      <xdr:nvSpPr>
        <xdr:cNvPr id="19" name="Line 32"/>
        <xdr:cNvSpPr>
          <a:spLocks/>
        </xdr:cNvSpPr>
      </xdr:nvSpPr>
      <xdr:spPr>
        <a:xfrm>
          <a:off x="5057775" y="23593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126</xdr:row>
      <xdr:rowOff>228600</xdr:rowOff>
    </xdr:from>
    <xdr:to>
      <xdr:col>9</xdr:col>
      <xdr:colOff>247650</xdr:colOff>
      <xdr:row>126</xdr:row>
      <xdr:rowOff>228600</xdr:rowOff>
    </xdr:to>
    <xdr:sp>
      <xdr:nvSpPr>
        <xdr:cNvPr id="20" name="Line 34"/>
        <xdr:cNvSpPr>
          <a:spLocks/>
        </xdr:cNvSpPr>
      </xdr:nvSpPr>
      <xdr:spPr>
        <a:xfrm>
          <a:off x="5067300" y="36337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136</xdr:row>
      <xdr:rowOff>228600</xdr:rowOff>
    </xdr:from>
    <xdr:to>
      <xdr:col>9</xdr:col>
      <xdr:colOff>247650</xdr:colOff>
      <xdr:row>136</xdr:row>
      <xdr:rowOff>228600</xdr:rowOff>
    </xdr:to>
    <xdr:sp>
      <xdr:nvSpPr>
        <xdr:cNvPr id="21" name="Line 35"/>
        <xdr:cNvSpPr>
          <a:spLocks/>
        </xdr:cNvSpPr>
      </xdr:nvSpPr>
      <xdr:spPr>
        <a:xfrm>
          <a:off x="5067300" y="39195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146</xdr:row>
      <xdr:rowOff>228600</xdr:rowOff>
    </xdr:from>
    <xdr:to>
      <xdr:col>9</xdr:col>
      <xdr:colOff>247650</xdr:colOff>
      <xdr:row>146</xdr:row>
      <xdr:rowOff>228600</xdr:rowOff>
    </xdr:to>
    <xdr:sp>
      <xdr:nvSpPr>
        <xdr:cNvPr id="22" name="Line 36"/>
        <xdr:cNvSpPr>
          <a:spLocks/>
        </xdr:cNvSpPr>
      </xdr:nvSpPr>
      <xdr:spPr>
        <a:xfrm>
          <a:off x="5067300" y="42052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156</xdr:row>
      <xdr:rowOff>228600</xdr:rowOff>
    </xdr:from>
    <xdr:to>
      <xdr:col>9</xdr:col>
      <xdr:colOff>247650</xdr:colOff>
      <xdr:row>156</xdr:row>
      <xdr:rowOff>228600</xdr:rowOff>
    </xdr:to>
    <xdr:sp>
      <xdr:nvSpPr>
        <xdr:cNvPr id="23" name="Line 37"/>
        <xdr:cNvSpPr>
          <a:spLocks/>
        </xdr:cNvSpPr>
      </xdr:nvSpPr>
      <xdr:spPr>
        <a:xfrm>
          <a:off x="5067300" y="4491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166</xdr:row>
      <xdr:rowOff>228600</xdr:rowOff>
    </xdr:from>
    <xdr:to>
      <xdr:col>9</xdr:col>
      <xdr:colOff>247650</xdr:colOff>
      <xdr:row>166</xdr:row>
      <xdr:rowOff>228600</xdr:rowOff>
    </xdr:to>
    <xdr:sp>
      <xdr:nvSpPr>
        <xdr:cNvPr id="24" name="Line 38"/>
        <xdr:cNvSpPr>
          <a:spLocks/>
        </xdr:cNvSpPr>
      </xdr:nvSpPr>
      <xdr:spPr>
        <a:xfrm>
          <a:off x="5067300" y="47767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176</xdr:row>
      <xdr:rowOff>228600</xdr:rowOff>
    </xdr:from>
    <xdr:to>
      <xdr:col>9</xdr:col>
      <xdr:colOff>247650</xdr:colOff>
      <xdr:row>176</xdr:row>
      <xdr:rowOff>228600</xdr:rowOff>
    </xdr:to>
    <xdr:sp>
      <xdr:nvSpPr>
        <xdr:cNvPr id="25" name="Line 39"/>
        <xdr:cNvSpPr>
          <a:spLocks/>
        </xdr:cNvSpPr>
      </xdr:nvSpPr>
      <xdr:spPr>
        <a:xfrm>
          <a:off x="5067300" y="50625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161925</xdr:colOff>
      <xdr:row>94</xdr:row>
      <xdr:rowOff>266700</xdr:rowOff>
    </xdr:from>
    <xdr:to>
      <xdr:col>9</xdr:col>
      <xdr:colOff>238125</xdr:colOff>
      <xdr:row>94</xdr:row>
      <xdr:rowOff>266700</xdr:rowOff>
    </xdr:to>
    <xdr:sp>
      <xdr:nvSpPr>
        <xdr:cNvPr id="26" name="Line 40"/>
        <xdr:cNvSpPr>
          <a:spLocks/>
        </xdr:cNvSpPr>
      </xdr:nvSpPr>
      <xdr:spPr>
        <a:xfrm>
          <a:off x="5057775" y="27270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161925</xdr:colOff>
      <xdr:row>104</xdr:row>
      <xdr:rowOff>266700</xdr:rowOff>
    </xdr:from>
    <xdr:to>
      <xdr:col>9</xdr:col>
      <xdr:colOff>238125</xdr:colOff>
      <xdr:row>104</xdr:row>
      <xdr:rowOff>266700</xdr:rowOff>
    </xdr:to>
    <xdr:sp>
      <xdr:nvSpPr>
        <xdr:cNvPr id="27" name="Line 41"/>
        <xdr:cNvSpPr>
          <a:spLocks/>
        </xdr:cNvSpPr>
      </xdr:nvSpPr>
      <xdr:spPr>
        <a:xfrm>
          <a:off x="5057775" y="30127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171450</xdr:colOff>
      <xdr:row>114</xdr:row>
      <xdr:rowOff>257175</xdr:rowOff>
    </xdr:from>
    <xdr:to>
      <xdr:col>9</xdr:col>
      <xdr:colOff>247650</xdr:colOff>
      <xdr:row>114</xdr:row>
      <xdr:rowOff>257175</xdr:rowOff>
    </xdr:to>
    <xdr:sp>
      <xdr:nvSpPr>
        <xdr:cNvPr id="28" name="Line 42"/>
        <xdr:cNvSpPr>
          <a:spLocks/>
        </xdr:cNvSpPr>
      </xdr:nvSpPr>
      <xdr:spPr>
        <a:xfrm>
          <a:off x="5067300" y="32975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view="pageBreakPreview" zoomScaleSheetLayoutView="100" workbookViewId="0" topLeftCell="A125">
      <selection activeCell="J62" sqref="J62:J63"/>
    </sheetView>
  </sheetViews>
  <sheetFormatPr defaultColWidth="9.140625" defaultRowHeight="21.75"/>
  <cols>
    <col min="1" max="1" width="4.7109375" style="0" customWidth="1"/>
    <col min="2" max="2" width="18.7109375" style="0" customWidth="1"/>
    <col min="3" max="3" width="8.8515625" style="0" customWidth="1"/>
    <col min="4" max="8" width="6.57421875" style="0" customWidth="1"/>
    <col min="9" max="9" width="8.28125" style="0" customWidth="1"/>
    <col min="10" max="13" width="6.00390625" style="0" customWidth="1"/>
    <col min="24" max="24" width="4.28125" style="0" customWidth="1"/>
  </cols>
  <sheetData>
    <row r="1" s="6" customFormat="1" ht="21.75">
      <c r="B1" s="11" t="s">
        <v>14</v>
      </c>
    </row>
    <row r="2" s="6" customFormat="1" ht="21.75">
      <c r="B2" s="11" t="s">
        <v>22</v>
      </c>
    </row>
    <row r="3" spans="1:13" s="6" customFormat="1" ht="21.75">
      <c r="A3" s="11"/>
      <c r="B3" s="2" t="s">
        <v>31</v>
      </c>
      <c r="C3" s="2" t="s">
        <v>23</v>
      </c>
      <c r="D3" s="2">
        <v>0</v>
      </c>
      <c r="E3" s="2">
        <v>1</v>
      </c>
      <c r="F3" s="2">
        <v>2</v>
      </c>
      <c r="G3" s="2">
        <v>3</v>
      </c>
      <c r="H3" s="2">
        <v>4</v>
      </c>
      <c r="I3" s="2" t="s">
        <v>7</v>
      </c>
      <c r="J3" s="2" t="s">
        <v>15</v>
      </c>
      <c r="K3" s="2" t="s">
        <v>16</v>
      </c>
      <c r="L3" s="2" t="s">
        <v>5</v>
      </c>
      <c r="M3" s="2" t="s">
        <v>6</v>
      </c>
    </row>
    <row r="4" spans="2:13" ht="21.75">
      <c r="B4" s="12" t="s">
        <v>32</v>
      </c>
      <c r="C4" s="4">
        <f>SUM(D4:H4,L4:M4)</f>
        <v>2465</v>
      </c>
      <c r="D4" s="4">
        <v>48</v>
      </c>
      <c r="E4" s="4">
        <v>246</v>
      </c>
      <c r="F4" s="4">
        <v>333</v>
      </c>
      <c r="G4" s="4">
        <v>769</v>
      </c>
      <c r="H4" s="4">
        <v>1024</v>
      </c>
      <c r="I4" s="2">
        <f>SUM(D4:H4)</f>
        <v>2420</v>
      </c>
      <c r="J4" s="5">
        <f>(1*E4+2*F4+3*G4+4*H4)/I4</f>
        <v>3.022727272727273</v>
      </c>
      <c r="K4" s="5">
        <f>SQRT((D4*0^2+E4*1^2+F4*2^2+G4*3^2+H4*4^2)/I4-J4^2)</f>
        <v>1.0702108388861609</v>
      </c>
      <c r="L4" s="4">
        <v>31</v>
      </c>
      <c r="M4" s="4">
        <v>14</v>
      </c>
    </row>
    <row r="5" spans="2:13" ht="21.75">
      <c r="B5" s="12" t="s">
        <v>20</v>
      </c>
      <c r="C5" s="4">
        <f aca="true" t="shared" si="0" ref="C5:C12">SUM(D5:H5,L5:M5)</f>
        <v>1707</v>
      </c>
      <c r="D5" s="4">
        <v>190</v>
      </c>
      <c r="E5" s="4">
        <v>595</v>
      </c>
      <c r="F5" s="4">
        <v>424</v>
      </c>
      <c r="G5" s="4">
        <v>257</v>
      </c>
      <c r="H5" s="4">
        <v>235</v>
      </c>
      <c r="I5" s="2">
        <f aca="true" t="shared" si="1" ref="I5:I11">SUM(D5:H5)</f>
        <v>1701</v>
      </c>
      <c r="J5" s="5">
        <f aca="true" t="shared" si="2" ref="J5:J12">(1*E5+2*F5+3*G5+4*H5)/I5</f>
        <v>1.8542034097589652</v>
      </c>
      <c r="K5" s="5">
        <f aca="true" t="shared" si="3" ref="K5:K12">SQRT((D5*0^2+E5*1^2+F5*2^2+G5*3^2+H5*4^2)/I5-J5^2)</f>
        <v>1.2161567740272954</v>
      </c>
      <c r="L5" s="4">
        <v>5</v>
      </c>
      <c r="M5" s="4">
        <v>1</v>
      </c>
    </row>
    <row r="6" spans="2:13" ht="21.75">
      <c r="B6" s="12" t="s">
        <v>18</v>
      </c>
      <c r="C6" s="4">
        <f t="shared" si="0"/>
        <v>1651</v>
      </c>
      <c r="D6" s="4">
        <v>113</v>
      </c>
      <c r="E6" s="4">
        <v>318</v>
      </c>
      <c r="F6" s="4">
        <v>463</v>
      </c>
      <c r="G6" s="4">
        <v>454</v>
      </c>
      <c r="H6" s="4">
        <v>253</v>
      </c>
      <c r="I6" s="2">
        <f t="shared" si="1"/>
        <v>1601</v>
      </c>
      <c r="J6" s="5">
        <f t="shared" si="2"/>
        <v>2.259837601499063</v>
      </c>
      <c r="K6" s="5">
        <f t="shared" si="3"/>
        <v>1.1528709940425592</v>
      </c>
      <c r="L6" s="4">
        <v>4</v>
      </c>
      <c r="M6" s="4">
        <v>46</v>
      </c>
    </row>
    <row r="7" spans="2:13" ht="21.75">
      <c r="B7" s="12" t="s">
        <v>33</v>
      </c>
      <c r="C7" s="4">
        <f t="shared" si="0"/>
        <v>3131</v>
      </c>
      <c r="D7" s="4">
        <v>60</v>
      </c>
      <c r="E7" s="4">
        <v>229</v>
      </c>
      <c r="F7" s="4">
        <v>537</v>
      </c>
      <c r="G7" s="4">
        <v>1102</v>
      </c>
      <c r="H7" s="4">
        <v>1144</v>
      </c>
      <c r="I7" s="2">
        <f t="shared" si="1"/>
        <v>3072</v>
      </c>
      <c r="J7" s="5">
        <f t="shared" si="2"/>
        <v>2.9899088541666665</v>
      </c>
      <c r="K7" s="5">
        <f t="shared" si="3"/>
        <v>1.0104736626663944</v>
      </c>
      <c r="L7" s="4">
        <v>37</v>
      </c>
      <c r="M7" s="4">
        <v>22</v>
      </c>
    </row>
    <row r="8" spans="2:13" ht="21.75">
      <c r="B8" s="12" t="s">
        <v>19</v>
      </c>
      <c r="C8" s="4">
        <f t="shared" si="0"/>
        <v>2110</v>
      </c>
      <c r="D8" s="4">
        <v>293</v>
      </c>
      <c r="E8" s="4">
        <v>517</v>
      </c>
      <c r="F8" s="4">
        <v>647</v>
      </c>
      <c r="G8" s="4">
        <v>447</v>
      </c>
      <c r="H8" s="4">
        <v>163</v>
      </c>
      <c r="I8" s="2">
        <f t="shared" si="1"/>
        <v>2067</v>
      </c>
      <c r="J8" s="5">
        <f t="shared" si="2"/>
        <v>1.8403483309143687</v>
      </c>
      <c r="K8" s="5">
        <f t="shared" si="3"/>
        <v>1.1503590969186295</v>
      </c>
      <c r="L8" s="4">
        <v>9</v>
      </c>
      <c r="M8" s="4">
        <v>34</v>
      </c>
    </row>
    <row r="9" spans="2:13" ht="21.75">
      <c r="B9" s="12" t="s">
        <v>34</v>
      </c>
      <c r="C9" s="4">
        <f t="shared" si="0"/>
        <v>952</v>
      </c>
      <c r="D9" s="2">
        <v>37</v>
      </c>
      <c r="E9" s="2">
        <v>207</v>
      </c>
      <c r="F9" s="2">
        <v>363</v>
      </c>
      <c r="G9" s="2">
        <v>102</v>
      </c>
      <c r="H9" s="2">
        <v>205</v>
      </c>
      <c r="I9" s="2">
        <f t="shared" si="1"/>
        <v>914</v>
      </c>
      <c r="J9" s="5">
        <f t="shared" si="2"/>
        <v>2.2527352297593</v>
      </c>
      <c r="K9" s="5">
        <f t="shared" si="3"/>
        <v>1.1546775587534561</v>
      </c>
      <c r="L9" s="2">
        <v>37</v>
      </c>
      <c r="M9" s="2">
        <v>1</v>
      </c>
    </row>
    <row r="10" spans="2:13" ht="21.75">
      <c r="B10" s="12" t="s">
        <v>35</v>
      </c>
      <c r="C10" s="4">
        <f t="shared" si="0"/>
        <v>3584</v>
      </c>
      <c r="D10" s="2">
        <v>268</v>
      </c>
      <c r="E10" s="2">
        <v>747</v>
      </c>
      <c r="F10" s="2">
        <v>1058</v>
      </c>
      <c r="G10" s="2">
        <v>796</v>
      </c>
      <c r="H10" s="2">
        <v>689</v>
      </c>
      <c r="I10" s="2">
        <f t="shared" si="1"/>
        <v>3558</v>
      </c>
      <c r="J10" s="5">
        <f t="shared" si="2"/>
        <v>2.2504215851602023</v>
      </c>
      <c r="K10" s="5">
        <f t="shared" si="3"/>
        <v>1.202848685406345</v>
      </c>
      <c r="L10" s="2">
        <v>26</v>
      </c>
      <c r="M10" s="2">
        <v>0</v>
      </c>
    </row>
    <row r="11" spans="2:13" ht="21.75">
      <c r="B11" s="12" t="s">
        <v>36</v>
      </c>
      <c r="C11" s="4">
        <f t="shared" si="0"/>
        <v>1960</v>
      </c>
      <c r="D11" s="2">
        <v>250</v>
      </c>
      <c r="E11" s="2">
        <v>453</v>
      </c>
      <c r="F11" s="2">
        <v>628</v>
      </c>
      <c r="G11" s="2">
        <v>382</v>
      </c>
      <c r="H11" s="2">
        <v>197</v>
      </c>
      <c r="I11" s="2">
        <f t="shared" si="1"/>
        <v>1910</v>
      </c>
      <c r="J11" s="5">
        <f t="shared" si="2"/>
        <v>1.9073298429319372</v>
      </c>
      <c r="K11" s="5">
        <f t="shared" si="3"/>
        <v>1.1682083167433588</v>
      </c>
      <c r="L11" s="2">
        <v>21</v>
      </c>
      <c r="M11" s="2">
        <v>29</v>
      </c>
    </row>
    <row r="12" spans="2:13" ht="21.75">
      <c r="B12" s="2" t="s">
        <v>7</v>
      </c>
      <c r="C12" s="4">
        <f t="shared" si="0"/>
        <v>17560</v>
      </c>
      <c r="D12" s="4">
        <f aca="true" t="shared" si="4" ref="D12:I12">SUM(D4:D11)</f>
        <v>1259</v>
      </c>
      <c r="E12" s="4">
        <f t="shared" si="4"/>
        <v>3312</v>
      </c>
      <c r="F12" s="4">
        <f t="shared" si="4"/>
        <v>4453</v>
      </c>
      <c r="G12" s="4">
        <f t="shared" si="4"/>
        <v>4309</v>
      </c>
      <c r="H12" s="4">
        <f t="shared" si="4"/>
        <v>3910</v>
      </c>
      <c r="I12" s="4">
        <f t="shared" si="4"/>
        <v>17243</v>
      </c>
      <c r="J12" s="5">
        <f t="shared" si="2"/>
        <v>2.3653076610798585</v>
      </c>
      <c r="K12" s="5">
        <f t="shared" si="3"/>
        <v>1.2278526181968556</v>
      </c>
      <c r="L12" s="4">
        <f>SUM(L4:L11)</f>
        <v>170</v>
      </c>
      <c r="M12" s="4">
        <f>SUM(M4:M11)</f>
        <v>147</v>
      </c>
    </row>
    <row r="13" spans="2:13" ht="21.75">
      <c r="B13" s="2" t="s">
        <v>8</v>
      </c>
      <c r="C13" s="1">
        <f aca="true" t="shared" si="5" ref="C13:I13">C12*100/$C$12</f>
        <v>100</v>
      </c>
      <c r="D13" s="1">
        <f t="shared" si="5"/>
        <v>7.169703872437358</v>
      </c>
      <c r="E13" s="1">
        <f t="shared" si="5"/>
        <v>18.861047835990888</v>
      </c>
      <c r="F13" s="1">
        <f t="shared" si="5"/>
        <v>25.35876993166287</v>
      </c>
      <c r="G13" s="1">
        <f t="shared" si="5"/>
        <v>24.53872437357631</v>
      </c>
      <c r="H13" s="1">
        <f t="shared" si="5"/>
        <v>22.266514806378133</v>
      </c>
      <c r="I13" s="1">
        <f t="shared" si="5"/>
        <v>98.19476082004556</v>
      </c>
      <c r="J13" s="1"/>
      <c r="K13" s="1"/>
      <c r="L13" s="1">
        <f>L12*100/$C$12</f>
        <v>0.9681093394077449</v>
      </c>
      <c r="M13" s="1">
        <f>M12*100/$C$12</f>
        <v>0.837129840546697</v>
      </c>
    </row>
    <row r="14" spans="3:13" ht="21.75"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="6" customFormat="1" ht="21.75">
      <c r="B15" s="11" t="s">
        <v>14</v>
      </c>
    </row>
    <row r="16" s="6" customFormat="1" ht="21.75">
      <c r="B16" s="11" t="s">
        <v>21</v>
      </c>
    </row>
    <row r="17" spans="2:13" ht="21.75">
      <c r="B17" s="12" t="s">
        <v>32</v>
      </c>
      <c r="C17" s="4">
        <f aca="true" t="shared" si="6" ref="C17:C25">SUM(D17:H17,L17:M17)</f>
        <v>5564</v>
      </c>
      <c r="D17" s="4">
        <v>66</v>
      </c>
      <c r="E17" s="4">
        <v>626</v>
      </c>
      <c r="F17" s="4">
        <v>1183</v>
      </c>
      <c r="G17" s="4">
        <v>1569</v>
      </c>
      <c r="H17" s="4">
        <v>2094</v>
      </c>
      <c r="I17" s="2">
        <f>SUM(D17:H17)</f>
        <v>5538</v>
      </c>
      <c r="J17" s="5">
        <f>(1*E17+2*F17+3*G17+4*H17)/I17</f>
        <v>2.902672444925966</v>
      </c>
      <c r="K17" s="5">
        <f>SQRT((D17*0^2+E17*1^2+F17*2^2+G17*3^2+H17*4^2)/I17-J17^2)</f>
        <v>1.0684872211790266</v>
      </c>
      <c r="L17" s="4">
        <v>19</v>
      </c>
      <c r="M17" s="4">
        <v>7</v>
      </c>
    </row>
    <row r="18" spans="2:13" ht="21.75">
      <c r="B18" s="12" t="s">
        <v>20</v>
      </c>
      <c r="C18" s="4">
        <f t="shared" si="6"/>
        <v>3175</v>
      </c>
      <c r="D18" s="4">
        <v>159</v>
      </c>
      <c r="E18" s="4">
        <v>886</v>
      </c>
      <c r="F18" s="4">
        <v>997</v>
      </c>
      <c r="G18" s="4">
        <v>629</v>
      </c>
      <c r="H18" s="4">
        <v>489</v>
      </c>
      <c r="I18" s="2">
        <f aca="true" t="shared" si="7" ref="I18:I24">SUM(D18:H18)</f>
        <v>3160</v>
      </c>
      <c r="J18" s="5">
        <f aca="true" t="shared" si="8" ref="J18:J25">(1*E18+2*F18+3*G18+4*H18)/I18</f>
        <v>2.1275316455696203</v>
      </c>
      <c r="K18" s="5">
        <f aca="true" t="shared" si="9" ref="K18:K25">SQRT((D18*0^2+E18*1^2+F18*2^2+G18*3^2+H18*4^2)/I18-J18^2)</f>
        <v>1.132880939764679</v>
      </c>
      <c r="L18" s="4">
        <v>11</v>
      </c>
      <c r="M18" s="4">
        <v>4</v>
      </c>
    </row>
    <row r="19" spans="2:13" ht="21.75">
      <c r="B19" s="12" t="s">
        <v>18</v>
      </c>
      <c r="C19" s="4">
        <f t="shared" si="6"/>
        <v>2825</v>
      </c>
      <c r="D19" s="4">
        <v>131</v>
      </c>
      <c r="E19" s="4">
        <v>671</v>
      </c>
      <c r="F19" s="4">
        <v>919</v>
      </c>
      <c r="G19" s="4">
        <v>710</v>
      </c>
      <c r="H19" s="4">
        <v>369</v>
      </c>
      <c r="I19" s="2">
        <f t="shared" si="7"/>
        <v>2800</v>
      </c>
      <c r="J19" s="5">
        <f t="shared" si="8"/>
        <v>2.1839285714285714</v>
      </c>
      <c r="K19" s="5">
        <f t="shared" si="9"/>
        <v>1.083360641989658</v>
      </c>
      <c r="L19" s="4">
        <v>25</v>
      </c>
      <c r="M19" s="4">
        <v>0</v>
      </c>
    </row>
    <row r="20" spans="2:13" ht="21.75">
      <c r="B20" s="12" t="s">
        <v>33</v>
      </c>
      <c r="C20" s="4">
        <f t="shared" si="6"/>
        <v>5084</v>
      </c>
      <c r="D20" s="4">
        <v>29</v>
      </c>
      <c r="E20" s="4">
        <v>201</v>
      </c>
      <c r="F20" s="4">
        <v>1230</v>
      </c>
      <c r="G20" s="4">
        <v>1591</v>
      </c>
      <c r="H20" s="4">
        <v>2021</v>
      </c>
      <c r="I20" s="2">
        <f>SUM(D20:H20)</f>
        <v>5072</v>
      </c>
      <c r="J20" s="5">
        <f>(1*E20+2*F20+3*G20+4*H20)/I20</f>
        <v>3.059542586750789</v>
      </c>
      <c r="K20" s="5">
        <f>SQRT((D20*0^2+E20*1^2+F20*2^2+G20*3^2+H20*4^2)/I20-J20^2)</f>
        <v>0.9205438895581087</v>
      </c>
      <c r="L20" s="4">
        <v>12</v>
      </c>
      <c r="M20" s="4">
        <v>0</v>
      </c>
    </row>
    <row r="21" spans="2:13" ht="21.75">
      <c r="B21" s="12" t="s">
        <v>19</v>
      </c>
      <c r="C21" s="4">
        <f t="shared" si="6"/>
        <v>3463</v>
      </c>
      <c r="D21" s="4">
        <v>153</v>
      </c>
      <c r="E21" s="4">
        <v>841</v>
      </c>
      <c r="F21" s="4">
        <v>1287</v>
      </c>
      <c r="G21" s="4">
        <v>856</v>
      </c>
      <c r="H21" s="4">
        <v>307</v>
      </c>
      <c r="I21" s="2">
        <f>SUM(D21:H21)</f>
        <v>3444</v>
      </c>
      <c r="J21" s="5">
        <f>(1*E21+2*F21+3*G21+4*H21)/I21</f>
        <v>2.093786295005807</v>
      </c>
      <c r="K21" s="5">
        <f>SQRT((D21*0^2+E21*1^2+F21*2^2+G21*3^2+H21*4^2)/I21-J21^2)</f>
        <v>1.009062740957985</v>
      </c>
      <c r="L21" s="4">
        <v>15</v>
      </c>
      <c r="M21" s="4">
        <v>4</v>
      </c>
    </row>
    <row r="22" spans="2:13" ht="21.75">
      <c r="B22" s="12" t="s">
        <v>34</v>
      </c>
      <c r="C22" s="4">
        <f t="shared" si="6"/>
        <v>2045</v>
      </c>
      <c r="D22" s="2">
        <v>57</v>
      </c>
      <c r="E22" s="2">
        <v>244</v>
      </c>
      <c r="F22" s="2">
        <v>760</v>
      </c>
      <c r="G22" s="2">
        <v>691</v>
      </c>
      <c r="H22" s="2">
        <v>280</v>
      </c>
      <c r="I22" s="2">
        <f t="shared" si="7"/>
        <v>2032</v>
      </c>
      <c r="J22" s="5">
        <f t="shared" si="8"/>
        <v>2.439468503937008</v>
      </c>
      <c r="K22" s="5">
        <f t="shared" si="9"/>
        <v>0.9645678079298586</v>
      </c>
      <c r="L22" s="2">
        <v>8</v>
      </c>
      <c r="M22" s="2">
        <v>5</v>
      </c>
    </row>
    <row r="23" spans="2:13" ht="21.75">
      <c r="B23" s="12" t="s">
        <v>35</v>
      </c>
      <c r="C23" s="4">
        <f t="shared" si="6"/>
        <v>5409</v>
      </c>
      <c r="D23" s="2">
        <v>202</v>
      </c>
      <c r="E23" s="2">
        <v>1134</v>
      </c>
      <c r="F23" s="2">
        <v>1643</v>
      </c>
      <c r="G23" s="2">
        <v>1623</v>
      </c>
      <c r="H23" s="2">
        <v>781</v>
      </c>
      <c r="I23" s="2">
        <f t="shared" si="7"/>
        <v>5383</v>
      </c>
      <c r="J23" s="5">
        <f t="shared" si="8"/>
        <v>2.3059632175366898</v>
      </c>
      <c r="K23" s="5">
        <f t="shared" si="9"/>
        <v>1.0719151791769734</v>
      </c>
      <c r="L23" s="2">
        <v>25</v>
      </c>
      <c r="M23" s="2">
        <v>1</v>
      </c>
    </row>
    <row r="24" spans="2:13" ht="21.75">
      <c r="B24" s="12" t="s">
        <v>36</v>
      </c>
      <c r="C24" s="4">
        <f t="shared" si="6"/>
        <v>3504</v>
      </c>
      <c r="D24" s="2">
        <v>134</v>
      </c>
      <c r="E24" s="2">
        <v>862</v>
      </c>
      <c r="F24" s="2">
        <v>1097</v>
      </c>
      <c r="G24" s="2">
        <v>971</v>
      </c>
      <c r="H24" s="2">
        <v>418</v>
      </c>
      <c r="I24" s="2">
        <f t="shared" si="7"/>
        <v>3482</v>
      </c>
      <c r="J24" s="5">
        <f t="shared" si="8"/>
        <v>2.194428489373923</v>
      </c>
      <c r="K24" s="5">
        <f t="shared" si="9"/>
        <v>1.0595930738289203</v>
      </c>
      <c r="L24" s="2">
        <v>22</v>
      </c>
      <c r="M24" s="2">
        <v>0</v>
      </c>
    </row>
    <row r="25" spans="2:13" ht="21.75">
      <c r="B25" s="2" t="s">
        <v>7</v>
      </c>
      <c r="C25" s="4">
        <f t="shared" si="6"/>
        <v>31069</v>
      </c>
      <c r="D25" s="4">
        <f aca="true" t="shared" si="10" ref="D25:I25">SUM(D17:D24)</f>
        <v>931</v>
      </c>
      <c r="E25" s="4">
        <f t="shared" si="10"/>
        <v>5465</v>
      </c>
      <c r="F25" s="4">
        <f t="shared" si="10"/>
        <v>9116</v>
      </c>
      <c r="G25" s="4">
        <f t="shared" si="10"/>
        <v>8640</v>
      </c>
      <c r="H25" s="4">
        <f t="shared" si="10"/>
        <v>6759</v>
      </c>
      <c r="I25" s="4">
        <f t="shared" si="10"/>
        <v>30911</v>
      </c>
      <c r="J25" s="5">
        <f t="shared" si="8"/>
        <v>2.479796836077772</v>
      </c>
      <c r="K25" s="5">
        <f t="shared" si="9"/>
        <v>1.105088256715377</v>
      </c>
      <c r="L25" s="4">
        <f>SUM(L17:L24)</f>
        <v>137</v>
      </c>
      <c r="M25" s="4">
        <f>SUM(M17:M24)</f>
        <v>21</v>
      </c>
    </row>
    <row r="26" spans="2:13" ht="21.75">
      <c r="B26" s="2" t="s">
        <v>8</v>
      </c>
      <c r="C26" s="1">
        <f aca="true" t="shared" si="11" ref="C26:I26">C25*100/$C$25</f>
        <v>100</v>
      </c>
      <c r="D26" s="1">
        <f t="shared" si="11"/>
        <v>2.9965560526569894</v>
      </c>
      <c r="E26" s="1">
        <f t="shared" si="11"/>
        <v>17.589880588367826</v>
      </c>
      <c r="F26" s="1">
        <f t="shared" si="11"/>
        <v>29.341143905500658</v>
      </c>
      <c r="G26" s="1">
        <f t="shared" si="11"/>
        <v>27.809070134217386</v>
      </c>
      <c r="H26" s="1">
        <f t="shared" si="11"/>
        <v>21.754803823747142</v>
      </c>
      <c r="I26" s="1">
        <f t="shared" si="11"/>
        <v>99.49145450449001</v>
      </c>
      <c r="J26" s="1"/>
      <c r="K26" s="1"/>
      <c r="L26" s="1">
        <f>L25*100/$C$25</f>
        <v>0.44095400560043774</v>
      </c>
      <c r="M26" s="1">
        <f>M25*100/$C$25</f>
        <v>0.06759148990955614</v>
      </c>
    </row>
    <row r="27" spans="3:13" ht="21.75"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ht="23.25">
      <c r="B28" s="14" t="s">
        <v>24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3:13" ht="21.75"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38.25" customHeight="1">
      <c r="A30" s="18" t="s">
        <v>9</v>
      </c>
      <c r="B30" s="18" t="s">
        <v>10</v>
      </c>
      <c r="C30" s="19" t="s">
        <v>37</v>
      </c>
      <c r="D30" s="20" t="s">
        <v>1</v>
      </c>
      <c r="E30" s="20"/>
      <c r="F30" s="20"/>
      <c r="G30" s="20"/>
      <c r="H30" s="20"/>
      <c r="I30" s="16" t="s">
        <v>2</v>
      </c>
      <c r="J30" s="17" t="s">
        <v>3</v>
      </c>
      <c r="K30" s="17" t="s">
        <v>4</v>
      </c>
      <c r="L30" s="16" t="s">
        <v>17</v>
      </c>
      <c r="M30" s="16"/>
    </row>
    <row r="31" spans="1:13" ht="21.75">
      <c r="A31" s="18"/>
      <c r="B31" s="18"/>
      <c r="C31" s="19"/>
      <c r="D31" s="2">
        <v>0</v>
      </c>
      <c r="E31" s="2">
        <v>1</v>
      </c>
      <c r="F31" s="2">
        <v>2</v>
      </c>
      <c r="G31" s="2">
        <v>3</v>
      </c>
      <c r="H31" s="2">
        <v>4</v>
      </c>
      <c r="I31" s="16"/>
      <c r="J31" s="17"/>
      <c r="K31" s="17"/>
      <c r="L31" s="2" t="s">
        <v>5</v>
      </c>
      <c r="M31" s="2" t="s">
        <v>6</v>
      </c>
    </row>
    <row r="32" spans="1:13" ht="21.75">
      <c r="A32" s="2">
        <v>1</v>
      </c>
      <c r="B32" s="2" t="s">
        <v>11</v>
      </c>
      <c r="C32" s="15">
        <f>SUM(D32:H32,L32:M32)</f>
        <v>17560</v>
      </c>
      <c r="D32" s="15">
        <v>1259</v>
      </c>
      <c r="E32" s="15">
        <v>3312</v>
      </c>
      <c r="F32" s="15">
        <v>4453</v>
      </c>
      <c r="G32" s="15">
        <v>4309</v>
      </c>
      <c r="H32" s="15">
        <v>3910</v>
      </c>
      <c r="I32" s="2">
        <f>SUM(D32:H32)</f>
        <v>17243</v>
      </c>
      <c r="J32" s="5">
        <f>(1*E32+2*F32+3*G32+4*H32)/I32</f>
        <v>2.3653076610798585</v>
      </c>
      <c r="K32" s="5">
        <f>SQRT((D32*0^2+E32*1^2+F32*2^2+G32*3^2+H32*4^2)/I32-J32^2)</f>
        <v>1.2278526181968556</v>
      </c>
      <c r="L32" s="4">
        <v>170</v>
      </c>
      <c r="M32" s="4">
        <v>147</v>
      </c>
    </row>
    <row r="33" spans="1:13" ht="21.75">
      <c r="A33" s="2">
        <v>2</v>
      </c>
      <c r="B33" s="2" t="s">
        <v>12</v>
      </c>
      <c r="C33" s="15">
        <f>SUM(D33:H33,L33:M33)</f>
        <v>36829</v>
      </c>
      <c r="D33" s="15">
        <v>1197.6371681415928</v>
      </c>
      <c r="E33" s="15">
        <v>6831.7522123893805</v>
      </c>
      <c r="F33" s="15">
        <v>10988.530973451328</v>
      </c>
      <c r="G33" s="15">
        <v>10088.132743362832</v>
      </c>
      <c r="H33" s="15">
        <v>7514.061946902655</v>
      </c>
      <c r="I33" s="2">
        <f>SUM(D33:H33)</f>
        <v>36620.11504424779</v>
      </c>
      <c r="J33" s="5">
        <f>(1*E33+2*F33+3*G33+4*H33)/I33</f>
        <v>2.4338935055036486</v>
      </c>
      <c r="K33" s="5">
        <f>SQRT((D33*0^2+E33*1^2+F33*2^2+G33*3^2+H33*4^2)/I33-J33^2)</f>
        <v>1.1069551566492488</v>
      </c>
      <c r="L33" s="4">
        <v>187.8849557522124</v>
      </c>
      <c r="M33" s="4">
        <v>21</v>
      </c>
    </row>
    <row r="34" spans="1:13" ht="21.75">
      <c r="A34" s="3"/>
      <c r="B34" s="2" t="s">
        <v>7</v>
      </c>
      <c r="C34" s="15">
        <f>SUM(D34:H34,L34:M34)</f>
        <v>54389</v>
      </c>
      <c r="D34" s="15">
        <f aca="true" t="shared" si="12" ref="D34:I34">SUM(D32:D33)</f>
        <v>2456.637168141593</v>
      </c>
      <c r="E34" s="15">
        <f t="shared" si="12"/>
        <v>10143.75221238938</v>
      </c>
      <c r="F34" s="15">
        <f t="shared" si="12"/>
        <v>15441.530973451328</v>
      </c>
      <c r="G34" s="15">
        <f t="shared" si="12"/>
        <v>14397.132743362832</v>
      </c>
      <c r="H34" s="15">
        <f t="shared" si="12"/>
        <v>11424.061946902655</v>
      </c>
      <c r="I34" s="15">
        <f t="shared" si="12"/>
        <v>53863.11504424779</v>
      </c>
      <c r="J34" s="5">
        <f>(1*E34+2*F34+3*G34+4*H34)/I34</f>
        <v>2.4119373725464683</v>
      </c>
      <c r="K34" s="5">
        <f>SQRT((D34*0^2+E34*1^2+F34*2^2+G34*3^2+H34*4^2)/I34-J34^2)</f>
        <v>1.1474913184981332</v>
      </c>
      <c r="L34" s="15">
        <f>SUM(L32:L33)</f>
        <v>357.88495575221236</v>
      </c>
      <c r="M34" s="15">
        <f>SUM(M32:M33)</f>
        <v>168</v>
      </c>
    </row>
    <row r="35" spans="1:13" ht="21.75">
      <c r="A35" s="3"/>
      <c r="B35" s="2" t="s">
        <v>8</v>
      </c>
      <c r="C35" s="5">
        <f aca="true" t="shared" si="13" ref="C35:I35">C34*100/$C$34</f>
        <v>100</v>
      </c>
      <c r="D35" s="5">
        <f t="shared" si="13"/>
        <v>4.516790468921276</v>
      </c>
      <c r="E35" s="5">
        <f t="shared" si="13"/>
        <v>18.650374547039622</v>
      </c>
      <c r="F35" s="5">
        <f t="shared" si="13"/>
        <v>28.39090803921993</v>
      </c>
      <c r="G35" s="5">
        <f t="shared" si="13"/>
        <v>26.470670068143985</v>
      </c>
      <c r="H35" s="5">
        <f t="shared" si="13"/>
        <v>21.004361078347927</v>
      </c>
      <c r="I35" s="5">
        <f t="shared" si="13"/>
        <v>99.03310420167274</v>
      </c>
      <c r="J35" s="3"/>
      <c r="K35" s="3"/>
      <c r="L35" s="5">
        <f>L34*100/$C$34</f>
        <v>0.6580098103517482</v>
      </c>
      <c r="M35" s="5">
        <f>M34*100/$C$34</f>
        <v>0.30888598797550976</v>
      </c>
    </row>
    <row r="36" spans="2:9" ht="21.75">
      <c r="B36" s="9" t="s">
        <v>13</v>
      </c>
      <c r="I36" s="10">
        <f>(E34+F34+G34+H34)*100/I34</f>
        <v>95.43911048196247</v>
      </c>
    </row>
    <row r="37" spans="3:13" ht="21.75"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21.75"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="6" customFormat="1" ht="21.75">
      <c r="B39" s="13" t="s">
        <v>30</v>
      </c>
    </row>
    <row r="40" s="6" customFormat="1" ht="21.75"/>
    <row r="41" spans="1:13" ht="39.75" customHeight="1">
      <c r="A41" s="18" t="s">
        <v>9</v>
      </c>
      <c r="B41" s="18" t="s">
        <v>10</v>
      </c>
      <c r="C41" s="19" t="s">
        <v>0</v>
      </c>
      <c r="D41" s="20" t="s">
        <v>1</v>
      </c>
      <c r="E41" s="20"/>
      <c r="F41" s="20"/>
      <c r="G41" s="20"/>
      <c r="H41" s="20"/>
      <c r="I41" s="16" t="s">
        <v>2</v>
      </c>
      <c r="J41" s="17" t="s">
        <v>3</v>
      </c>
      <c r="K41" s="17" t="s">
        <v>4</v>
      </c>
      <c r="L41" s="16" t="s">
        <v>17</v>
      </c>
      <c r="M41" s="16"/>
    </row>
    <row r="42" spans="1:13" ht="25.5" customHeight="1">
      <c r="A42" s="18"/>
      <c r="B42" s="18"/>
      <c r="C42" s="19"/>
      <c r="D42" s="2">
        <v>0</v>
      </c>
      <c r="E42" s="2">
        <v>1</v>
      </c>
      <c r="F42" s="2">
        <v>2</v>
      </c>
      <c r="G42" s="2">
        <v>3</v>
      </c>
      <c r="H42" s="2">
        <v>4</v>
      </c>
      <c r="I42" s="16"/>
      <c r="J42" s="17"/>
      <c r="K42" s="17"/>
      <c r="L42" s="2" t="s">
        <v>5</v>
      </c>
      <c r="M42" s="2" t="s">
        <v>6</v>
      </c>
    </row>
    <row r="43" spans="1:13" ht="21.75">
      <c r="A43" s="2">
        <v>1</v>
      </c>
      <c r="B43" s="2" t="s">
        <v>11</v>
      </c>
      <c r="C43" s="4">
        <f>SUM(D43:H43,L43:M43)</f>
        <v>1651</v>
      </c>
      <c r="D43" s="4">
        <v>113</v>
      </c>
      <c r="E43" s="4">
        <v>318</v>
      </c>
      <c r="F43" s="4">
        <v>463</v>
      </c>
      <c r="G43" s="4">
        <v>454</v>
      </c>
      <c r="H43" s="4">
        <v>253</v>
      </c>
      <c r="I43" s="2">
        <f>SUM(D43:H43)</f>
        <v>1601</v>
      </c>
      <c r="J43" s="5">
        <f>(1*E43+2*F43+3*G43+4*H43)/I43</f>
        <v>2.259837601499063</v>
      </c>
      <c r="K43" s="5">
        <f>SQRT((D43*0^2+E43*1^2+F43*2^2+G43*3^2+H43*4^2)/I43-J43^2)</f>
        <v>1.1528709940425592</v>
      </c>
      <c r="L43" s="4">
        <v>4</v>
      </c>
      <c r="M43" s="4">
        <v>46</v>
      </c>
    </row>
    <row r="44" spans="1:13" ht="21.75">
      <c r="A44" s="2">
        <v>2</v>
      </c>
      <c r="B44" s="2" t="s">
        <v>12</v>
      </c>
      <c r="C44" s="4">
        <f>SUM(D44:H44,L44:M44)</f>
        <v>2825</v>
      </c>
      <c r="D44" s="4">
        <v>131</v>
      </c>
      <c r="E44" s="4">
        <v>671</v>
      </c>
      <c r="F44" s="4">
        <v>919</v>
      </c>
      <c r="G44" s="4">
        <v>710</v>
      </c>
      <c r="H44" s="4">
        <v>369</v>
      </c>
      <c r="I44" s="2">
        <f>SUM(D44:H44)</f>
        <v>2800</v>
      </c>
      <c r="J44" s="5">
        <f>(1*E44+2*F44+3*G44+4*H44)/I44</f>
        <v>2.1839285714285714</v>
      </c>
      <c r="K44" s="5">
        <f>SQRT((D44*0^2+E44*1^2+F44*2^2+G44*3^2+H44*4^2)/I44-J44^2)</f>
        <v>1.083360641989658</v>
      </c>
      <c r="L44" s="4">
        <v>25</v>
      </c>
      <c r="M44" s="4">
        <v>0</v>
      </c>
    </row>
    <row r="45" spans="1:13" ht="21.75">
      <c r="A45" s="3"/>
      <c r="B45" s="2" t="s">
        <v>7</v>
      </c>
      <c r="C45" s="15">
        <f aca="true" t="shared" si="14" ref="C45:H45">SUM(C43:C44)</f>
        <v>4476</v>
      </c>
      <c r="D45" s="15">
        <f t="shared" si="14"/>
        <v>244</v>
      </c>
      <c r="E45" s="15">
        <f t="shared" si="14"/>
        <v>989</v>
      </c>
      <c r="F45" s="15">
        <f t="shared" si="14"/>
        <v>1382</v>
      </c>
      <c r="G45" s="15">
        <f t="shared" si="14"/>
        <v>1164</v>
      </c>
      <c r="H45" s="15">
        <f t="shared" si="14"/>
        <v>622</v>
      </c>
      <c r="I45" s="15">
        <f>SUM(D45:H45)</f>
        <v>4401</v>
      </c>
      <c r="J45" s="8">
        <f>(1*E45+2*F45+3*G45+4*H45)/I45</f>
        <v>2.211542831174733</v>
      </c>
      <c r="K45" s="8">
        <f>SQRT((D45*0^2+E45*1^2+F45*2^2+G45*3^2+H45*4^2)/I45-J45^2)</f>
        <v>1.1097524369410485</v>
      </c>
      <c r="L45" s="4">
        <f>SUM(L43:L44)</f>
        <v>29</v>
      </c>
      <c r="M45" s="4">
        <f>SUM(M43:M44)</f>
        <v>46</v>
      </c>
    </row>
    <row r="46" spans="1:13" ht="21.75">
      <c r="A46" s="3"/>
      <c r="B46" s="2" t="s">
        <v>8</v>
      </c>
      <c r="C46" s="5">
        <f>C45*100/$C$45</f>
        <v>100</v>
      </c>
      <c r="D46" s="5">
        <f aca="true" t="shared" si="15" ref="D46:I46">D45*100/$C$45</f>
        <v>5.451295799821269</v>
      </c>
      <c r="E46" s="5">
        <f t="shared" si="15"/>
        <v>22.09562109025916</v>
      </c>
      <c r="F46" s="5">
        <f t="shared" si="15"/>
        <v>30.875781948168008</v>
      </c>
      <c r="G46" s="5">
        <f t="shared" si="15"/>
        <v>26.005361930294907</v>
      </c>
      <c r="H46" s="5">
        <f t="shared" si="15"/>
        <v>13.89633601429848</v>
      </c>
      <c r="I46" s="5">
        <f t="shared" si="15"/>
        <v>98.32439678284182</v>
      </c>
      <c r="J46" s="3"/>
      <c r="K46" s="3"/>
      <c r="L46" s="5">
        <f>L45*100/$C$45</f>
        <v>0.647899910634495</v>
      </c>
      <c r="M46" s="5">
        <f>M45*100/$C$45</f>
        <v>1.0277033065236818</v>
      </c>
    </row>
    <row r="47" spans="2:9" ht="21.75">
      <c r="B47" s="9" t="s">
        <v>13</v>
      </c>
      <c r="I47" s="10">
        <f>(E45+F45+G45+H45)*100/I45</f>
        <v>94.45580549875028</v>
      </c>
    </row>
    <row r="48" spans="3:13" ht="21.75"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3:13" ht="21.75"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="6" customFormat="1" ht="21.75">
      <c r="B50" s="13" t="s">
        <v>29</v>
      </c>
    </row>
    <row r="51" s="6" customFormat="1" ht="21.75"/>
    <row r="52" spans="1:13" ht="39.75" customHeight="1">
      <c r="A52" s="18" t="s">
        <v>9</v>
      </c>
      <c r="B52" s="18" t="s">
        <v>10</v>
      </c>
      <c r="C52" s="19" t="s">
        <v>0</v>
      </c>
      <c r="D52" s="20" t="s">
        <v>1</v>
      </c>
      <c r="E52" s="20"/>
      <c r="F52" s="20"/>
      <c r="G52" s="20"/>
      <c r="H52" s="20"/>
      <c r="I52" s="16" t="s">
        <v>2</v>
      </c>
      <c r="J52" s="17" t="s">
        <v>3</v>
      </c>
      <c r="K52" s="17" t="s">
        <v>4</v>
      </c>
      <c r="L52" s="16" t="s">
        <v>17</v>
      </c>
      <c r="M52" s="16"/>
    </row>
    <row r="53" spans="1:13" ht="24.75" customHeight="1">
      <c r="A53" s="18"/>
      <c r="B53" s="18"/>
      <c r="C53" s="19"/>
      <c r="D53" s="2">
        <v>0</v>
      </c>
      <c r="E53" s="2">
        <v>1</v>
      </c>
      <c r="F53" s="2">
        <v>2</v>
      </c>
      <c r="G53" s="2">
        <v>3</v>
      </c>
      <c r="H53" s="2">
        <v>4</v>
      </c>
      <c r="I53" s="16"/>
      <c r="J53" s="17"/>
      <c r="K53" s="17"/>
      <c r="L53" s="2" t="s">
        <v>5</v>
      </c>
      <c r="M53" s="2" t="s">
        <v>6</v>
      </c>
    </row>
    <row r="54" spans="1:13" ht="21.75">
      <c r="A54" s="2">
        <v>1</v>
      </c>
      <c r="B54" s="2" t="s">
        <v>11</v>
      </c>
      <c r="C54" s="4">
        <f>SUM(D54:H54,L54:M54)</f>
        <v>1960</v>
      </c>
      <c r="D54" s="2">
        <v>250</v>
      </c>
      <c r="E54" s="2">
        <v>453</v>
      </c>
      <c r="F54" s="2">
        <v>628</v>
      </c>
      <c r="G54" s="2">
        <v>382</v>
      </c>
      <c r="H54" s="2">
        <v>197</v>
      </c>
      <c r="I54" s="2">
        <f>SUM(D54:H54)</f>
        <v>1910</v>
      </c>
      <c r="J54" s="5">
        <f>(1*E54+2*F54+3*G54+4*H54)/I54</f>
        <v>1.9073298429319372</v>
      </c>
      <c r="K54" s="5">
        <f>SQRT((D54*0^2+E54*1^2+F54*2^2+G54*3^2+H54*4^2)/I54-J54^2)</f>
        <v>1.1682083167433588</v>
      </c>
      <c r="L54" s="2">
        <v>21</v>
      </c>
      <c r="M54" s="2">
        <v>29</v>
      </c>
    </row>
    <row r="55" spans="1:13" ht="21.75">
      <c r="A55" s="2">
        <v>2</v>
      </c>
      <c r="B55" s="2" t="s">
        <v>12</v>
      </c>
      <c r="C55" s="4">
        <f>SUM(D55:H55,L55:M55)</f>
        <v>3504</v>
      </c>
      <c r="D55" s="2">
        <v>134</v>
      </c>
      <c r="E55" s="2">
        <v>862</v>
      </c>
      <c r="F55" s="2">
        <v>1097</v>
      </c>
      <c r="G55" s="2">
        <v>971</v>
      </c>
      <c r="H55" s="2">
        <v>418</v>
      </c>
      <c r="I55" s="2">
        <f>SUM(D55:H55)</f>
        <v>3482</v>
      </c>
      <c r="J55" s="5">
        <f>(1*E55+2*F55+3*G55+4*H55)/I55</f>
        <v>2.194428489373923</v>
      </c>
      <c r="K55" s="5">
        <f>SQRT((D55*0^2+E55*1^2+F55*2^2+G55*3^2+H55*4^2)/I55-J55^2)</f>
        <v>1.0595930738289203</v>
      </c>
      <c r="L55" s="2">
        <v>22</v>
      </c>
      <c r="M55" s="2">
        <v>0</v>
      </c>
    </row>
    <row r="56" spans="1:13" ht="21.75">
      <c r="A56" s="3"/>
      <c r="B56" s="2" t="s">
        <v>7</v>
      </c>
      <c r="C56" s="15">
        <f aca="true" t="shared" si="16" ref="C56:H56">SUM(C54:C55)</f>
        <v>5464</v>
      </c>
      <c r="D56" s="15">
        <f t="shared" si="16"/>
        <v>384</v>
      </c>
      <c r="E56" s="15">
        <f t="shared" si="16"/>
        <v>1315</v>
      </c>
      <c r="F56" s="15">
        <f t="shared" si="16"/>
        <v>1725</v>
      </c>
      <c r="G56" s="15">
        <f t="shared" si="16"/>
        <v>1353</v>
      </c>
      <c r="H56" s="15">
        <f t="shared" si="16"/>
        <v>615</v>
      </c>
      <c r="I56" s="15">
        <f>SUM(D56:H56)</f>
        <v>5392</v>
      </c>
      <c r="J56" s="8">
        <f>(1*E56+2*F56+3*G56+4*H56)/I56</f>
        <v>2.0927299703264093</v>
      </c>
      <c r="K56" s="8">
        <f>SQRT((D56*0^2+E56*1^2+F56*2^2+G56*3^2+H56*4^2)/I56-J56^2)</f>
        <v>1.107838524837284</v>
      </c>
      <c r="L56" s="4">
        <f>SUM(L54:L55)</f>
        <v>43</v>
      </c>
      <c r="M56" s="4">
        <f>SUM(M54:M55)</f>
        <v>29</v>
      </c>
    </row>
    <row r="57" spans="1:13" ht="21.75">
      <c r="A57" s="3"/>
      <c r="B57" s="2" t="s">
        <v>8</v>
      </c>
      <c r="C57" s="5">
        <f>C56*100/$C$56</f>
        <v>100</v>
      </c>
      <c r="D57" s="5">
        <f aca="true" t="shared" si="17" ref="D57:I57">D56*100/$C$56</f>
        <v>7.027818448023426</v>
      </c>
      <c r="E57" s="5">
        <f t="shared" si="17"/>
        <v>24.06661786237189</v>
      </c>
      <c r="F57" s="5">
        <f t="shared" si="17"/>
        <v>31.570278184480234</v>
      </c>
      <c r="G57" s="5">
        <f t="shared" si="17"/>
        <v>24.76207906295754</v>
      </c>
      <c r="H57" s="5">
        <f t="shared" si="17"/>
        <v>11.255490483162518</v>
      </c>
      <c r="I57" s="5">
        <f t="shared" si="17"/>
        <v>98.68228404099561</v>
      </c>
      <c r="J57" s="3"/>
      <c r="K57" s="3"/>
      <c r="L57" s="5">
        <f>L56*100/$C$56</f>
        <v>0.7869692532942899</v>
      </c>
      <c r="M57" s="5">
        <f>M56*100/$C$56</f>
        <v>0.5307467057101025</v>
      </c>
    </row>
    <row r="58" spans="2:9" ht="21.75">
      <c r="B58" s="9" t="s">
        <v>13</v>
      </c>
      <c r="I58" s="10">
        <f>(E56+F56+G56+H56)*100/I56</f>
        <v>92.87833827893175</v>
      </c>
    </row>
    <row r="60" spans="2:13" ht="21.75">
      <c r="B60" s="13" t="s">
        <v>28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21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29.25" customHeight="1">
      <c r="A62" s="18" t="s">
        <v>9</v>
      </c>
      <c r="B62" s="18" t="s">
        <v>10</v>
      </c>
      <c r="C62" s="19" t="s">
        <v>0</v>
      </c>
      <c r="D62" s="20" t="s">
        <v>1</v>
      </c>
      <c r="E62" s="20"/>
      <c r="F62" s="20"/>
      <c r="G62" s="20"/>
      <c r="H62" s="20"/>
      <c r="I62" s="16" t="s">
        <v>2</v>
      </c>
      <c r="J62" s="17" t="s">
        <v>3</v>
      </c>
      <c r="K62" s="17" t="s">
        <v>4</v>
      </c>
      <c r="L62" s="16" t="s">
        <v>17</v>
      </c>
      <c r="M62" s="16"/>
    </row>
    <row r="63" spans="1:13" ht="21.75">
      <c r="A63" s="18"/>
      <c r="B63" s="18"/>
      <c r="C63" s="19"/>
      <c r="D63" s="2">
        <v>0</v>
      </c>
      <c r="E63" s="2">
        <v>1</v>
      </c>
      <c r="F63" s="2">
        <v>2</v>
      </c>
      <c r="G63" s="2">
        <v>3</v>
      </c>
      <c r="H63" s="2">
        <v>4</v>
      </c>
      <c r="I63" s="16"/>
      <c r="J63" s="17"/>
      <c r="K63" s="17"/>
      <c r="L63" s="2" t="s">
        <v>5</v>
      </c>
      <c r="M63" s="2" t="s">
        <v>6</v>
      </c>
    </row>
    <row r="64" spans="1:13" ht="21.75">
      <c r="A64" s="2">
        <v>1</v>
      </c>
      <c r="B64" s="2" t="s">
        <v>11</v>
      </c>
      <c r="C64" s="4">
        <f>SUM(D64:H64,L64:M64)</f>
        <v>1707</v>
      </c>
      <c r="D64" s="4">
        <v>190</v>
      </c>
      <c r="E64" s="4">
        <v>595</v>
      </c>
      <c r="F64" s="4">
        <v>424</v>
      </c>
      <c r="G64" s="4">
        <v>257</v>
      </c>
      <c r="H64" s="4">
        <v>235</v>
      </c>
      <c r="I64" s="2">
        <f>SUM(D64:H64)</f>
        <v>1701</v>
      </c>
      <c r="J64" s="5">
        <f>(1*E64+2*F64+3*G64+4*H64)/I64</f>
        <v>1.8542034097589652</v>
      </c>
      <c r="K64" s="5">
        <f>SQRT((D64*0^2+E64*1^2+F64*2^2+G64*3^2+H64*4^2)/I64-J64^2)</f>
        <v>1.2161567740272954</v>
      </c>
      <c r="L64" s="4">
        <v>5</v>
      </c>
      <c r="M64" s="4">
        <v>1</v>
      </c>
    </row>
    <row r="65" spans="1:13" ht="21.75">
      <c r="A65" s="2">
        <v>2</v>
      </c>
      <c r="B65" s="2" t="s">
        <v>12</v>
      </c>
      <c r="C65" s="4">
        <f>SUM(D65:H65,L65:M65)</f>
        <v>3175</v>
      </c>
      <c r="D65" s="4">
        <v>159</v>
      </c>
      <c r="E65" s="4">
        <v>886</v>
      </c>
      <c r="F65" s="4">
        <v>997</v>
      </c>
      <c r="G65" s="4">
        <v>629</v>
      </c>
      <c r="H65" s="4">
        <v>489</v>
      </c>
      <c r="I65" s="2">
        <f>SUM(D65:H65)</f>
        <v>3160</v>
      </c>
      <c r="J65" s="5">
        <f>(1*E65+2*F65+3*G65+4*H65)/I65</f>
        <v>2.1275316455696203</v>
      </c>
      <c r="K65" s="5">
        <f>SQRT((D65*0^2+E65*1^2+F65*2^2+G65*3^2+H65*4^2)/I65-J65^2)</f>
        <v>1.132880939764679</v>
      </c>
      <c r="L65" s="4">
        <v>11</v>
      </c>
      <c r="M65" s="4">
        <v>4</v>
      </c>
    </row>
    <row r="66" spans="1:13" ht="21.75">
      <c r="A66" s="3"/>
      <c r="B66" s="2" t="s">
        <v>7</v>
      </c>
      <c r="C66" s="4">
        <f>SUM(D66:H66,L66:M66)</f>
        <v>4882</v>
      </c>
      <c r="D66" s="15">
        <f>SUM(D64:D65)</f>
        <v>349</v>
      </c>
      <c r="E66" s="15">
        <f>SUM(E64:E65)</f>
        <v>1481</v>
      </c>
      <c r="F66" s="15">
        <f>SUM(F64:F65)</f>
        <v>1421</v>
      </c>
      <c r="G66" s="15">
        <f>SUM(G64:G65)</f>
        <v>886</v>
      </c>
      <c r="H66" s="15">
        <f>SUM(H64:H65)</f>
        <v>724</v>
      </c>
      <c r="I66" s="15">
        <f>SUM(D66:H66)</f>
        <v>4861</v>
      </c>
      <c r="J66" s="8">
        <f>(1*E66+2*F66+3*G66+4*H66)/I66</f>
        <v>2.0318864431187</v>
      </c>
      <c r="K66" s="8">
        <f>SQRT((D66*0^2+E66*1^2+F66*2^2+G66*3^2+H66*4^2)/I66-J66^2)</f>
        <v>1.1699854678252015</v>
      </c>
      <c r="L66" s="4">
        <f>SUM(L64:L65)</f>
        <v>16</v>
      </c>
      <c r="M66" s="4">
        <f>SUM(M64:M65)</f>
        <v>5</v>
      </c>
    </row>
    <row r="67" spans="1:13" ht="21.75">
      <c r="A67" s="3"/>
      <c r="B67" s="2" t="s">
        <v>8</v>
      </c>
      <c r="C67" s="5">
        <f>C66*100/$C$66</f>
        <v>100</v>
      </c>
      <c r="D67" s="5">
        <f aca="true" t="shared" si="18" ref="D67:I67">D66*100/$C$66</f>
        <v>7.148709545268333</v>
      </c>
      <c r="E67" s="5">
        <f t="shared" si="18"/>
        <v>30.335927898402293</v>
      </c>
      <c r="F67" s="5">
        <f t="shared" si="18"/>
        <v>29.106923392052437</v>
      </c>
      <c r="G67" s="5">
        <f t="shared" si="18"/>
        <v>18.14829987709955</v>
      </c>
      <c r="H67" s="5">
        <f t="shared" si="18"/>
        <v>14.829987709954937</v>
      </c>
      <c r="I67" s="5">
        <f t="shared" si="18"/>
        <v>99.56984842277755</v>
      </c>
      <c r="J67" s="3"/>
      <c r="K67" s="3"/>
      <c r="L67" s="5">
        <f>L66*100/$C$66</f>
        <v>0.3277345350266284</v>
      </c>
      <c r="M67" s="5">
        <f>M66*100/$C$66</f>
        <v>0.10241704219582139</v>
      </c>
    </row>
    <row r="68" spans="2:9" ht="21.75">
      <c r="B68" s="9" t="s">
        <v>13</v>
      </c>
      <c r="I68" s="10">
        <f>(E66+F66+G66+H66)*100/I66</f>
        <v>92.82040732359597</v>
      </c>
    </row>
    <row r="70" spans="2:13" ht="21.75">
      <c r="B70" s="13" t="s">
        <v>27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1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9.25" customHeight="1">
      <c r="A72" s="18" t="s">
        <v>9</v>
      </c>
      <c r="B72" s="18" t="s">
        <v>10</v>
      </c>
      <c r="C72" s="19" t="s">
        <v>0</v>
      </c>
      <c r="D72" s="20" t="s">
        <v>1</v>
      </c>
      <c r="E72" s="20"/>
      <c r="F72" s="20"/>
      <c r="G72" s="20"/>
      <c r="H72" s="20"/>
      <c r="I72" s="16" t="s">
        <v>2</v>
      </c>
      <c r="J72" s="17" t="s">
        <v>3</v>
      </c>
      <c r="K72" s="17" t="s">
        <v>4</v>
      </c>
      <c r="L72" s="16" t="s">
        <v>17</v>
      </c>
      <c r="M72" s="16"/>
    </row>
    <row r="73" spans="1:13" ht="21.75">
      <c r="A73" s="18"/>
      <c r="B73" s="18"/>
      <c r="C73" s="19"/>
      <c r="D73" s="2">
        <v>0</v>
      </c>
      <c r="E73" s="2">
        <v>1</v>
      </c>
      <c r="F73" s="2">
        <v>2</v>
      </c>
      <c r="G73" s="2">
        <v>3</v>
      </c>
      <c r="H73" s="2">
        <v>4</v>
      </c>
      <c r="I73" s="16"/>
      <c r="J73" s="17"/>
      <c r="K73" s="17"/>
      <c r="L73" s="2" t="s">
        <v>5</v>
      </c>
      <c r="M73" s="2" t="s">
        <v>6</v>
      </c>
    </row>
    <row r="74" spans="1:13" ht="21.75">
      <c r="A74" s="2">
        <v>1</v>
      </c>
      <c r="B74" s="2" t="s">
        <v>11</v>
      </c>
      <c r="C74" s="4">
        <f>SUM(D74:H74,L74:M74)</f>
        <v>2110</v>
      </c>
      <c r="D74" s="4">
        <v>293</v>
      </c>
      <c r="E74" s="4">
        <v>517</v>
      </c>
      <c r="F74" s="4">
        <v>647</v>
      </c>
      <c r="G74" s="4">
        <v>447</v>
      </c>
      <c r="H74" s="4">
        <v>163</v>
      </c>
      <c r="I74" s="2">
        <f>SUM(D74:H74)</f>
        <v>2067</v>
      </c>
      <c r="J74" s="5">
        <f>(1*E74+2*F74+3*G74+4*H74)/I74</f>
        <v>1.8403483309143687</v>
      </c>
      <c r="K74" s="5">
        <f>SQRT((D74*0^2+E74*1^2+F74*2^2+G74*3^2+H74*4^2)/I74-J74^2)</f>
        <v>1.1503590969186295</v>
      </c>
      <c r="L74" s="4">
        <v>9</v>
      </c>
      <c r="M74" s="4">
        <v>34</v>
      </c>
    </row>
    <row r="75" spans="1:13" ht="21.75">
      <c r="A75" s="2">
        <v>2</v>
      </c>
      <c r="B75" s="2" t="s">
        <v>12</v>
      </c>
      <c r="C75" s="4">
        <f>SUM(D75:H75,L75:M75)</f>
        <v>3463</v>
      </c>
      <c r="D75" s="4">
        <v>153</v>
      </c>
      <c r="E75" s="4">
        <v>841</v>
      </c>
      <c r="F75" s="4">
        <v>1287</v>
      </c>
      <c r="G75" s="4">
        <v>856</v>
      </c>
      <c r="H75" s="4">
        <v>307</v>
      </c>
      <c r="I75" s="2">
        <f>SUM(D75:H75)</f>
        <v>3444</v>
      </c>
      <c r="J75" s="5">
        <f>(1*E75+2*F75+3*G75+4*H75)/I75</f>
        <v>2.093786295005807</v>
      </c>
      <c r="K75" s="5">
        <f>SQRT((D75*0^2+E75*1^2+F75*2^2+G75*3^2+H75*4^2)/I75-J75^2)</f>
        <v>1.009062740957985</v>
      </c>
      <c r="L75" s="4">
        <v>15</v>
      </c>
      <c r="M75" s="4">
        <v>4</v>
      </c>
    </row>
    <row r="76" spans="1:13" ht="21.75">
      <c r="A76" s="3"/>
      <c r="B76" s="2" t="s">
        <v>7</v>
      </c>
      <c r="C76" s="15">
        <f>SUM(D76:H76,L76:M76)</f>
        <v>5573</v>
      </c>
      <c r="D76" s="15">
        <f>SUM(D74:D75)</f>
        <v>446</v>
      </c>
      <c r="E76" s="15">
        <f>SUM(E74:E75)</f>
        <v>1358</v>
      </c>
      <c r="F76" s="15">
        <f>SUM(F74:F75)</f>
        <v>1934</v>
      </c>
      <c r="G76" s="15">
        <f>SUM(G74:G75)</f>
        <v>1303</v>
      </c>
      <c r="H76" s="15">
        <f>SUM(H74:H75)</f>
        <v>470</v>
      </c>
      <c r="I76" s="15">
        <f>SUM(D76:H76)</f>
        <v>5511</v>
      </c>
      <c r="J76" s="8">
        <f>(1*E76+2*F76+3*G76+4*H76)/I76</f>
        <v>1.9987298131010707</v>
      </c>
      <c r="K76" s="8">
        <f>SQRT((D76*0^2+E76*1^2+F76*2^2+G76*3^2+H76*4^2)/I76-J76^2)</f>
        <v>1.071309001849422</v>
      </c>
      <c r="L76" s="4">
        <f>SUM(L74:L75)</f>
        <v>24</v>
      </c>
      <c r="M76" s="4">
        <f>SUM(M74:M75)</f>
        <v>38</v>
      </c>
    </row>
    <row r="77" spans="1:13" ht="21.75">
      <c r="A77" s="3"/>
      <c r="B77" s="2" t="s">
        <v>8</v>
      </c>
      <c r="C77" s="5">
        <f>C76*100/$C$76</f>
        <v>100</v>
      </c>
      <c r="D77" s="5">
        <f aca="true" t="shared" si="19" ref="D77:I77">D76*100/$C$76</f>
        <v>8.002870985106766</v>
      </c>
      <c r="E77" s="5">
        <f t="shared" si="19"/>
        <v>24.36748609366589</v>
      </c>
      <c r="F77" s="5">
        <f t="shared" si="19"/>
        <v>34.70303247801902</v>
      </c>
      <c r="G77" s="5">
        <f t="shared" si="19"/>
        <v>23.380584963215505</v>
      </c>
      <c r="H77" s="5">
        <f t="shared" si="19"/>
        <v>8.433518751121479</v>
      </c>
      <c r="I77" s="5">
        <f t="shared" si="19"/>
        <v>98.88749327112866</v>
      </c>
      <c r="J77" s="3"/>
      <c r="K77" s="3"/>
      <c r="L77" s="5">
        <f>L76*100/$C$76</f>
        <v>0.4306477660147138</v>
      </c>
      <c r="M77" s="5">
        <f>M76*100/$C$76</f>
        <v>0.6818589628566302</v>
      </c>
    </row>
    <row r="78" spans="2:9" ht="21.75">
      <c r="B78" s="9" t="s">
        <v>13</v>
      </c>
      <c r="I78" s="10">
        <f>(E76+F76+G76+H76)*100/I76</f>
        <v>91.90709490110687</v>
      </c>
    </row>
    <row r="80" spans="2:13" ht="21.75">
      <c r="B80" s="13" t="s">
        <v>25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1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7.75" customHeight="1">
      <c r="A82" s="18" t="s">
        <v>9</v>
      </c>
      <c r="B82" s="18" t="s">
        <v>10</v>
      </c>
      <c r="C82" s="19" t="s">
        <v>0</v>
      </c>
      <c r="D82" s="20" t="s">
        <v>1</v>
      </c>
      <c r="E82" s="20"/>
      <c r="F82" s="20"/>
      <c r="G82" s="20"/>
      <c r="H82" s="20"/>
      <c r="I82" s="16" t="s">
        <v>2</v>
      </c>
      <c r="J82" s="17" t="s">
        <v>3</v>
      </c>
      <c r="K82" s="17" t="s">
        <v>4</v>
      </c>
      <c r="L82" s="16" t="s">
        <v>17</v>
      </c>
      <c r="M82" s="16"/>
    </row>
    <row r="83" spans="1:13" ht="21.75">
      <c r="A83" s="18"/>
      <c r="B83" s="18"/>
      <c r="C83" s="19"/>
      <c r="D83" s="2">
        <v>0</v>
      </c>
      <c r="E83" s="2">
        <v>1</v>
      </c>
      <c r="F83" s="2">
        <v>2</v>
      </c>
      <c r="G83" s="2">
        <v>3</v>
      </c>
      <c r="H83" s="2">
        <v>4</v>
      </c>
      <c r="I83" s="16"/>
      <c r="J83" s="17"/>
      <c r="K83" s="17"/>
      <c r="L83" s="2" t="s">
        <v>5</v>
      </c>
      <c r="M83" s="2" t="s">
        <v>6</v>
      </c>
    </row>
    <row r="84" spans="1:13" ht="21.75">
      <c r="A84" s="2">
        <v>1</v>
      </c>
      <c r="B84" s="2" t="s">
        <v>11</v>
      </c>
      <c r="C84" s="4">
        <f>SUM(D84:H84,L84:M84)</f>
        <v>2465</v>
      </c>
      <c r="D84" s="4">
        <v>48</v>
      </c>
      <c r="E84" s="4">
        <v>246</v>
      </c>
      <c r="F84" s="4">
        <v>333</v>
      </c>
      <c r="G84" s="4">
        <v>769</v>
      </c>
      <c r="H84" s="4">
        <v>1024</v>
      </c>
      <c r="I84" s="2">
        <f>SUM(D84:H84)</f>
        <v>2420</v>
      </c>
      <c r="J84" s="5">
        <f>(1*E84+2*F84+3*G84+4*H84)/I84</f>
        <v>3.022727272727273</v>
      </c>
      <c r="K84" s="5">
        <f>SQRT((D84*0^2+E84*1^2+F84*2^2+G84*3^2+H84*4^2)/I84-J84^2)</f>
        <v>1.0702108388861609</v>
      </c>
      <c r="L84" s="4">
        <v>31</v>
      </c>
      <c r="M84" s="4">
        <v>14</v>
      </c>
    </row>
    <row r="85" spans="1:13" ht="21.75">
      <c r="A85" s="2">
        <v>2</v>
      </c>
      <c r="B85" s="2" t="s">
        <v>12</v>
      </c>
      <c r="C85" s="4">
        <f>SUM(D85:H85,L85:M85)</f>
        <v>2377</v>
      </c>
      <c r="D85" s="4">
        <v>229</v>
      </c>
      <c r="E85" s="4">
        <v>560</v>
      </c>
      <c r="F85" s="4">
        <v>544</v>
      </c>
      <c r="G85" s="4">
        <v>515</v>
      </c>
      <c r="H85" s="4">
        <v>516</v>
      </c>
      <c r="I85" s="4">
        <f>SUM(D85:H85)</f>
        <v>2364</v>
      </c>
      <c r="J85" s="5">
        <f>(1*E85+2*F85+3*G85+4*H85)/I85</f>
        <v>2.223773265651438</v>
      </c>
      <c r="K85" s="5">
        <f>SQRT((D85*0^2+E85*1^2+F85*2^2+G85*3^2+H85*4^2)/I85-J85^2)</f>
        <v>1.2904412246764658</v>
      </c>
      <c r="L85" s="4">
        <v>3</v>
      </c>
      <c r="M85" s="4">
        <v>10</v>
      </c>
    </row>
    <row r="86" spans="1:13" ht="21.75">
      <c r="A86" s="3"/>
      <c r="B86" s="2" t="s">
        <v>7</v>
      </c>
      <c r="C86" s="4">
        <f>SUM(D86:H86,L86:M86)</f>
        <v>4842</v>
      </c>
      <c r="D86" s="15">
        <f>SUM(D84:D85)</f>
        <v>277</v>
      </c>
      <c r="E86" s="15">
        <f>SUM(E84:E85)</f>
        <v>806</v>
      </c>
      <c r="F86" s="15">
        <f>SUM(F84:F85)</f>
        <v>877</v>
      </c>
      <c r="G86" s="15">
        <f>SUM(G84:G85)</f>
        <v>1284</v>
      </c>
      <c r="H86" s="15">
        <f>SUM(H84:H85)</f>
        <v>1540</v>
      </c>
      <c r="I86" s="15">
        <f>SUM(D86:H86)</f>
        <v>4784</v>
      </c>
      <c r="J86" s="8">
        <f>(1*E86+2*F86+3*G86+4*H86)/I86</f>
        <v>2.6279264214046822</v>
      </c>
      <c r="K86" s="8">
        <f>SQRT((D86*0^2+E86*1^2+F86*2^2+G86*3^2+H86*4^2)/I86-J86^2)</f>
        <v>1.2497248049997551</v>
      </c>
      <c r="L86" s="4">
        <f>SUM(L84:L85)</f>
        <v>34</v>
      </c>
      <c r="M86" s="4">
        <f>SUM(M84:M85)</f>
        <v>24</v>
      </c>
    </row>
    <row r="87" spans="1:13" ht="21.75">
      <c r="A87" s="3"/>
      <c r="B87" s="2" t="s">
        <v>8</v>
      </c>
      <c r="C87" s="5">
        <f>C86*100/$C$86</f>
        <v>100</v>
      </c>
      <c r="D87" s="5">
        <f aca="true" t="shared" si="20" ref="D87:I87">D86*100/$C$86</f>
        <v>5.720776538620405</v>
      </c>
      <c r="E87" s="5">
        <f t="shared" si="20"/>
        <v>16.64601404378356</v>
      </c>
      <c r="F87" s="5">
        <f t="shared" si="20"/>
        <v>18.112350268484096</v>
      </c>
      <c r="G87" s="5">
        <f t="shared" si="20"/>
        <v>26.517967781908304</v>
      </c>
      <c r="H87" s="5">
        <f t="shared" si="20"/>
        <v>31.80503923998348</v>
      </c>
      <c r="I87" s="5">
        <f t="shared" si="20"/>
        <v>98.80214787277984</v>
      </c>
      <c r="J87" s="3"/>
      <c r="K87" s="3"/>
      <c r="L87" s="5">
        <f>L86*100/$C$86</f>
        <v>0.7021891780256092</v>
      </c>
      <c r="M87" s="5">
        <f>M86*100/$C$86</f>
        <v>0.49566294919454773</v>
      </c>
    </row>
    <row r="88" spans="2:9" ht="21.75">
      <c r="B88" s="9" t="s">
        <v>13</v>
      </c>
      <c r="I88" s="10">
        <f>(E86+F86+G86+H86)*100/I86</f>
        <v>94.20986622073579</v>
      </c>
    </row>
    <row r="93" spans="2:13" ht="21.75">
      <c r="B93" s="13" t="s">
        <v>44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1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9.25" customHeight="1">
      <c r="A95" s="18" t="s">
        <v>9</v>
      </c>
      <c r="B95" s="18" t="s">
        <v>10</v>
      </c>
      <c r="C95" s="19" t="s">
        <v>0</v>
      </c>
      <c r="D95" s="20" t="s">
        <v>1</v>
      </c>
      <c r="E95" s="20"/>
      <c r="F95" s="20"/>
      <c r="G95" s="20"/>
      <c r="H95" s="20"/>
      <c r="I95" s="16" t="s">
        <v>2</v>
      </c>
      <c r="J95" s="17" t="s">
        <v>3</v>
      </c>
      <c r="K95" s="17" t="s">
        <v>4</v>
      </c>
      <c r="L95" s="16" t="s">
        <v>17</v>
      </c>
      <c r="M95" s="16"/>
    </row>
    <row r="96" spans="1:13" ht="21.75">
      <c r="A96" s="18"/>
      <c r="B96" s="18"/>
      <c r="C96" s="19"/>
      <c r="D96" s="2">
        <v>0</v>
      </c>
      <c r="E96" s="2">
        <v>1</v>
      </c>
      <c r="F96" s="2">
        <v>2</v>
      </c>
      <c r="G96" s="2">
        <v>3</v>
      </c>
      <c r="H96" s="2">
        <v>4</v>
      </c>
      <c r="I96" s="16"/>
      <c r="J96" s="17"/>
      <c r="K96" s="17"/>
      <c r="L96" s="2" t="s">
        <v>5</v>
      </c>
      <c r="M96" s="2" t="s">
        <v>6</v>
      </c>
    </row>
    <row r="97" spans="1:13" ht="21.75">
      <c r="A97" s="2">
        <v>1</v>
      </c>
      <c r="B97" s="2" t="s">
        <v>11</v>
      </c>
      <c r="C97" s="4">
        <f>SUM(D97:H97,L97:M97)</f>
        <v>952</v>
      </c>
      <c r="D97" s="2">
        <v>37</v>
      </c>
      <c r="E97" s="2">
        <v>207</v>
      </c>
      <c r="F97" s="2">
        <v>363</v>
      </c>
      <c r="G97" s="2">
        <v>102</v>
      </c>
      <c r="H97" s="2">
        <v>205</v>
      </c>
      <c r="I97" s="2">
        <f>SUM(D97:H97)</f>
        <v>914</v>
      </c>
      <c r="J97" s="5">
        <f>(1*E97+2*F97+3*G97+4*H97)/I97</f>
        <v>2.2527352297593</v>
      </c>
      <c r="K97" s="5">
        <f>SQRT((D97*0^2+E97*1^2+F97*2^2+G97*3^2+H97*4^2)/I97-J97^2)</f>
        <v>1.1546775587534561</v>
      </c>
      <c r="L97" s="2">
        <v>37</v>
      </c>
      <c r="M97" s="2">
        <v>1</v>
      </c>
    </row>
    <row r="98" spans="1:13" ht="21.75">
      <c r="A98" s="2">
        <v>2</v>
      </c>
      <c r="B98" s="2" t="s">
        <v>12</v>
      </c>
      <c r="C98" s="4">
        <f>SUM(D98:H98,L98:M98)</f>
        <v>2045</v>
      </c>
      <c r="D98" s="2">
        <v>57</v>
      </c>
      <c r="E98" s="2">
        <v>244</v>
      </c>
      <c r="F98" s="2">
        <v>760</v>
      </c>
      <c r="G98" s="2">
        <v>691</v>
      </c>
      <c r="H98" s="2">
        <v>280</v>
      </c>
      <c r="I98" s="2">
        <f>SUM(D98:H98)</f>
        <v>2032</v>
      </c>
      <c r="J98" s="5">
        <f>(1*E98+2*F98+3*G98+4*H98)/I98</f>
        <v>2.439468503937008</v>
      </c>
      <c r="K98" s="5">
        <f>SQRT((D98*0^2+E98*1^2+F98*2^2+G98*3^2+H98*4^2)/I98-J98^2)</f>
        <v>0.9645678079298586</v>
      </c>
      <c r="L98" s="2">
        <v>8</v>
      </c>
      <c r="M98" s="2">
        <v>5</v>
      </c>
    </row>
    <row r="99" spans="1:13" ht="21.75">
      <c r="A99" s="3"/>
      <c r="B99" s="2" t="s">
        <v>7</v>
      </c>
      <c r="C99" s="4">
        <f>SUM(D99:H99,L99:M99)</f>
        <v>2997</v>
      </c>
      <c r="D99" s="15">
        <f>SUM(D97:D98)</f>
        <v>94</v>
      </c>
      <c r="E99" s="15">
        <f>SUM(E97:E98)</f>
        <v>451</v>
      </c>
      <c r="F99" s="15">
        <f>SUM(F97:F98)</f>
        <v>1123</v>
      </c>
      <c r="G99" s="15">
        <f>SUM(G97:G98)</f>
        <v>793</v>
      </c>
      <c r="H99" s="15">
        <f>SUM(H97:H98)</f>
        <v>485</v>
      </c>
      <c r="I99" s="15">
        <f>SUM(D99:H99)</f>
        <v>2946</v>
      </c>
      <c r="J99" s="8">
        <f>(1*E99+2*F99+3*G99+4*H99)/I99</f>
        <v>2.38153428377461</v>
      </c>
      <c r="K99" s="8">
        <f>SQRT((D99*0^2+E99*1^2+F99*2^2+G99*3^2+H99*4^2)/I99-J99^2)</f>
        <v>1.0309460628307232</v>
      </c>
      <c r="L99" s="4">
        <f>SUM(L97:L98)</f>
        <v>45</v>
      </c>
      <c r="M99" s="4">
        <f>SUM(M97:M98)</f>
        <v>6</v>
      </c>
    </row>
    <row r="100" spans="1:13" ht="21.75">
      <c r="A100" s="3"/>
      <c r="B100" s="2" t="s">
        <v>8</v>
      </c>
      <c r="C100" s="5">
        <f>C99*100/$C$66</f>
        <v>61.38877509217534</v>
      </c>
      <c r="D100" s="5">
        <f>D99*100/$C$66</f>
        <v>1.9254403932814421</v>
      </c>
      <c r="E100" s="5">
        <f>E99*100/$C$66</f>
        <v>9.23801720606309</v>
      </c>
      <c r="F100" s="5">
        <f>F99*100/$C$66</f>
        <v>23.002867677181484</v>
      </c>
      <c r="G100" s="5">
        <f>G99*100/$C$66</f>
        <v>16.24334289225727</v>
      </c>
      <c r="H100" s="5">
        <f>H99*100/$C$66</f>
        <v>9.934453092994675</v>
      </c>
      <c r="I100" s="5">
        <f>I99*100/$C$66</f>
        <v>60.34412126177796</v>
      </c>
      <c r="J100" s="3"/>
      <c r="K100" s="3"/>
      <c r="L100" s="5">
        <f>L99*100/$C$66</f>
        <v>0.9217533797623925</v>
      </c>
      <c r="M100" s="5">
        <f>M99*100/$C$66</f>
        <v>0.12290045063498566</v>
      </c>
    </row>
    <row r="101" spans="2:9" ht="21.75">
      <c r="B101" s="9" t="s">
        <v>13</v>
      </c>
      <c r="I101" s="10">
        <f>(E99+F99+G99+H99)*100/I99</f>
        <v>96.8092328581127</v>
      </c>
    </row>
    <row r="103" spans="2:13" ht="21.75">
      <c r="B103" s="13" t="s">
        <v>46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1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9.25" customHeight="1">
      <c r="A105" s="18" t="s">
        <v>9</v>
      </c>
      <c r="B105" s="18" t="s">
        <v>10</v>
      </c>
      <c r="C105" s="19" t="s">
        <v>0</v>
      </c>
      <c r="D105" s="20" t="s">
        <v>1</v>
      </c>
      <c r="E105" s="20"/>
      <c r="F105" s="20"/>
      <c r="G105" s="20"/>
      <c r="H105" s="20"/>
      <c r="I105" s="16" t="s">
        <v>2</v>
      </c>
      <c r="J105" s="17" t="s">
        <v>3</v>
      </c>
      <c r="K105" s="17" t="s">
        <v>4</v>
      </c>
      <c r="L105" s="16" t="s">
        <v>17</v>
      </c>
      <c r="M105" s="16"/>
    </row>
    <row r="106" spans="1:13" ht="21.75">
      <c r="A106" s="18"/>
      <c r="B106" s="18"/>
      <c r="C106" s="19"/>
      <c r="D106" s="2">
        <v>0</v>
      </c>
      <c r="E106" s="2">
        <v>1</v>
      </c>
      <c r="F106" s="2">
        <v>2</v>
      </c>
      <c r="G106" s="2">
        <v>3</v>
      </c>
      <c r="H106" s="2">
        <v>4</v>
      </c>
      <c r="I106" s="16"/>
      <c r="J106" s="17"/>
      <c r="K106" s="17"/>
      <c r="L106" s="2" t="s">
        <v>5</v>
      </c>
      <c r="M106" s="2" t="s">
        <v>6</v>
      </c>
    </row>
    <row r="107" spans="1:13" ht="21.75">
      <c r="A107" s="2">
        <v>1</v>
      </c>
      <c r="B107" s="2" t="s">
        <v>11</v>
      </c>
      <c r="C107" s="4">
        <f>SUM(D107:H107,L107:M107)</f>
        <v>3584</v>
      </c>
      <c r="D107" s="2">
        <v>268</v>
      </c>
      <c r="E107" s="2">
        <v>747</v>
      </c>
      <c r="F107" s="2">
        <v>1058</v>
      </c>
      <c r="G107" s="2">
        <v>796</v>
      </c>
      <c r="H107" s="2">
        <v>689</v>
      </c>
      <c r="I107" s="2">
        <f>SUM(D107:H107)</f>
        <v>3558</v>
      </c>
      <c r="J107" s="5">
        <f>(1*E107+2*F107+3*G107+4*H107)/I107</f>
        <v>2.2504215851602023</v>
      </c>
      <c r="K107" s="5">
        <f>SQRT((D107*0^2+E107*1^2+F107*2^2+G107*3^2+H107*4^2)/I107-J107^2)</f>
        <v>1.202848685406345</v>
      </c>
      <c r="L107" s="2">
        <v>26</v>
      </c>
      <c r="M107" s="2">
        <v>0</v>
      </c>
    </row>
    <row r="108" spans="1:13" ht="21.75">
      <c r="A108" s="2">
        <v>2</v>
      </c>
      <c r="B108" s="2" t="s">
        <v>12</v>
      </c>
      <c r="C108" s="4">
        <f>SUM(D108:H108,L108:M108)</f>
        <v>5409</v>
      </c>
      <c r="D108" s="2">
        <v>202</v>
      </c>
      <c r="E108" s="2">
        <v>1134</v>
      </c>
      <c r="F108" s="2">
        <v>1643</v>
      </c>
      <c r="G108" s="2">
        <v>1623</v>
      </c>
      <c r="H108" s="2">
        <v>781</v>
      </c>
      <c r="I108" s="2">
        <f>SUM(D108:H108)</f>
        <v>5383</v>
      </c>
      <c r="J108" s="5">
        <f>(1*E108+2*F108+3*G108+4*H108)/I108</f>
        <v>2.3059632175366898</v>
      </c>
      <c r="K108" s="5">
        <f>SQRT((D108*0^2+E108*1^2+F108*2^2+G108*3^2+H108*4^2)/I108-J108^2)</f>
        <v>1.0719151791769734</v>
      </c>
      <c r="L108" s="2">
        <v>25</v>
      </c>
      <c r="M108" s="2">
        <v>1</v>
      </c>
    </row>
    <row r="109" spans="1:13" ht="21.75">
      <c r="A109" s="3"/>
      <c r="B109" s="2" t="s">
        <v>7</v>
      </c>
      <c r="C109" s="15">
        <f>SUM(D109:H109,L109:M109)</f>
        <v>8993</v>
      </c>
      <c r="D109" s="15">
        <f>SUM(D107:D108)</f>
        <v>470</v>
      </c>
      <c r="E109" s="15">
        <f>SUM(E107:E108)</f>
        <v>1881</v>
      </c>
      <c r="F109" s="15">
        <f>SUM(F107:F108)</f>
        <v>2701</v>
      </c>
      <c r="G109" s="15">
        <f>SUM(G107:G108)</f>
        <v>2419</v>
      </c>
      <c r="H109" s="15">
        <f>SUM(H107:H108)</f>
        <v>1470</v>
      </c>
      <c r="I109" s="15">
        <f>SUM(D109:H109)</f>
        <v>8941</v>
      </c>
      <c r="J109" s="8">
        <f>(1*E109+2*F109+3*G109+4*H109)/I109</f>
        <v>2.2838608656749804</v>
      </c>
      <c r="K109" s="8">
        <f>SQRT((D109*0^2+E109*1^2+F109*2^2+G109*3^2+H109*4^2)/I109-J109^2)</f>
        <v>1.126172908705246</v>
      </c>
      <c r="L109" s="4">
        <f>SUM(L107:L108)</f>
        <v>51</v>
      </c>
      <c r="M109" s="4">
        <f>SUM(M107:M108)</f>
        <v>1</v>
      </c>
    </row>
    <row r="110" spans="1:13" ht="21.75">
      <c r="A110" s="3"/>
      <c r="B110" s="2" t="s">
        <v>8</v>
      </c>
      <c r="C110" s="5">
        <f>C109*100/$C$76</f>
        <v>161.36730665709672</v>
      </c>
      <c r="D110" s="5">
        <f>D109*100/$C$76</f>
        <v>8.433518751121479</v>
      </c>
      <c r="E110" s="5">
        <f>E109*100/$C$76</f>
        <v>33.75201866140319</v>
      </c>
      <c r="F110" s="5">
        <f>F109*100/$C$76</f>
        <v>48.46581733357258</v>
      </c>
      <c r="G110" s="5">
        <f>G109*100/$C$76</f>
        <v>43.4057060828997</v>
      </c>
      <c r="H110" s="5">
        <f>H109*100/$C$76</f>
        <v>26.37717566840122</v>
      </c>
      <c r="I110" s="5">
        <f>I109*100/$C$76</f>
        <v>160.43423649739816</v>
      </c>
      <c r="J110" s="3"/>
      <c r="K110" s="3"/>
      <c r="L110" s="5">
        <f>L109*100/$C$76</f>
        <v>0.9151265027812668</v>
      </c>
      <c r="M110" s="5">
        <f>M109*100/$C$76</f>
        <v>0.01794365691727974</v>
      </c>
    </row>
    <row r="111" spans="2:9" ht="21.75">
      <c r="B111" s="9" t="s">
        <v>13</v>
      </c>
      <c r="I111" s="10">
        <f>(E109+F109+G109+H109)*100/I109</f>
        <v>94.74331730231518</v>
      </c>
    </row>
    <row r="113" spans="2:13" ht="21.75">
      <c r="B113" s="13" t="s">
        <v>45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1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7.75" customHeight="1">
      <c r="A115" s="18" t="s">
        <v>9</v>
      </c>
      <c r="B115" s="18" t="s">
        <v>10</v>
      </c>
      <c r="C115" s="19" t="s">
        <v>0</v>
      </c>
      <c r="D115" s="20" t="s">
        <v>1</v>
      </c>
      <c r="E115" s="20"/>
      <c r="F115" s="20"/>
      <c r="G115" s="20"/>
      <c r="H115" s="20"/>
      <c r="I115" s="16" t="s">
        <v>2</v>
      </c>
      <c r="J115" s="17" t="s">
        <v>3</v>
      </c>
      <c r="K115" s="17" t="s">
        <v>4</v>
      </c>
      <c r="L115" s="16" t="s">
        <v>17</v>
      </c>
      <c r="M115" s="16"/>
    </row>
    <row r="116" spans="1:13" ht="21.75">
      <c r="A116" s="18"/>
      <c r="B116" s="18"/>
      <c r="C116" s="19"/>
      <c r="D116" s="2">
        <v>0</v>
      </c>
      <c r="E116" s="2">
        <v>1</v>
      </c>
      <c r="F116" s="2">
        <v>2</v>
      </c>
      <c r="G116" s="2">
        <v>3</v>
      </c>
      <c r="H116" s="2">
        <v>4</v>
      </c>
      <c r="I116" s="16"/>
      <c r="J116" s="17"/>
      <c r="K116" s="17"/>
      <c r="L116" s="2" t="s">
        <v>5</v>
      </c>
      <c r="M116" s="2" t="s">
        <v>6</v>
      </c>
    </row>
    <row r="117" spans="1:13" ht="21.75">
      <c r="A117" s="2">
        <v>1</v>
      </c>
      <c r="B117" s="2" t="s">
        <v>11</v>
      </c>
      <c r="C117" s="4">
        <f>SUM(D117:H117,L117:M117)</f>
        <v>3131</v>
      </c>
      <c r="D117" s="4">
        <v>60</v>
      </c>
      <c r="E117" s="4">
        <v>229</v>
      </c>
      <c r="F117" s="4">
        <v>537</v>
      </c>
      <c r="G117" s="4">
        <v>1102</v>
      </c>
      <c r="H117" s="4">
        <v>1144</v>
      </c>
      <c r="I117" s="2">
        <f>SUM(D117:H117)</f>
        <v>3072</v>
      </c>
      <c r="J117" s="5">
        <f>(1*E117+2*F117+3*G117+4*H117)/I117</f>
        <v>2.9899088541666665</v>
      </c>
      <c r="K117" s="5">
        <f>SQRT((D117*0^2+E117*1^2+F117*2^2+G117*3^2+H117*4^2)/I117-J117^2)</f>
        <v>1.0104736626663944</v>
      </c>
      <c r="L117" s="4">
        <v>37</v>
      </c>
      <c r="M117" s="4">
        <v>22</v>
      </c>
    </row>
    <row r="118" spans="1:13" ht="21.75">
      <c r="A118" s="2">
        <v>2</v>
      </c>
      <c r="B118" s="2" t="s">
        <v>12</v>
      </c>
      <c r="C118" s="4">
        <f>SUM(D118:H118,L118:M118)</f>
        <v>5084</v>
      </c>
      <c r="D118" s="4">
        <v>29</v>
      </c>
      <c r="E118" s="4">
        <v>201</v>
      </c>
      <c r="F118" s="4">
        <v>1230</v>
      </c>
      <c r="G118" s="4">
        <v>1591</v>
      </c>
      <c r="H118" s="4">
        <v>2021</v>
      </c>
      <c r="I118" s="2">
        <f>SUM(D118:H118)</f>
        <v>5072</v>
      </c>
      <c r="J118" s="5">
        <f>(1*E118+2*F118+3*G118+4*H118)/I118</f>
        <v>3.059542586750789</v>
      </c>
      <c r="K118" s="5">
        <f>SQRT((D118*0^2+E118*1^2+F118*2^2+G118*3^2+H118*4^2)/I118-J118^2)</f>
        <v>0.9205438895581087</v>
      </c>
      <c r="L118" s="4">
        <v>12</v>
      </c>
      <c r="M118" s="4">
        <v>0</v>
      </c>
    </row>
    <row r="119" spans="1:13" ht="21.75">
      <c r="A119" s="3"/>
      <c r="B119" s="2" t="s">
        <v>7</v>
      </c>
      <c r="C119" s="4">
        <f>SUM(D119:H119,L119:M119)</f>
        <v>8215</v>
      </c>
      <c r="D119" s="15">
        <f>SUM(D117:D118)</f>
        <v>89</v>
      </c>
      <c r="E119" s="15">
        <f>SUM(E117:E118)</f>
        <v>430</v>
      </c>
      <c r="F119" s="15">
        <f>SUM(F117:F118)</f>
        <v>1767</v>
      </c>
      <c r="G119" s="15">
        <f>SUM(G117:G118)</f>
        <v>2693</v>
      </c>
      <c r="H119" s="15">
        <f>SUM(H117:H118)</f>
        <v>3165</v>
      </c>
      <c r="I119" s="15">
        <f>SUM(D119:H119)</f>
        <v>8144</v>
      </c>
      <c r="J119" s="8">
        <f>(1*E119+2*F119+3*G119+4*H119)/I119</f>
        <v>3.033276031434185</v>
      </c>
      <c r="K119" s="8">
        <f>SQRT((D119*0^2+E119*1^2+F119*2^2+G119*3^2+H119*4^2)/I119-J119^2)</f>
        <v>0.9560569883976652</v>
      </c>
      <c r="L119" s="4">
        <f>SUM(L117:L118)</f>
        <v>49</v>
      </c>
      <c r="M119" s="4">
        <f>SUM(M117:M118)</f>
        <v>22</v>
      </c>
    </row>
    <row r="120" spans="1:13" ht="21.75">
      <c r="A120" s="3"/>
      <c r="B120" s="2" t="s">
        <v>8</v>
      </c>
      <c r="C120" s="5">
        <f>C119*100/$C$86</f>
        <v>169.66129698471707</v>
      </c>
      <c r="D120" s="5">
        <f>D119*100/$C$86</f>
        <v>1.8380834365964478</v>
      </c>
      <c r="E120" s="5">
        <f>E119*100/$C$86</f>
        <v>8.880627839735647</v>
      </c>
      <c r="F120" s="5">
        <f>F119*100/$C$86</f>
        <v>36.493184634448575</v>
      </c>
      <c r="G120" s="5">
        <f>G119*100/$C$86</f>
        <v>55.61751342420487</v>
      </c>
      <c r="H120" s="5">
        <f>H119*100/$C$86</f>
        <v>65.36555142503097</v>
      </c>
      <c r="I120" s="5">
        <f>I119*100/$C$86</f>
        <v>168.19496076001653</v>
      </c>
      <c r="J120" s="3"/>
      <c r="K120" s="3"/>
      <c r="L120" s="5">
        <f>L119*100/$C$86</f>
        <v>1.0119785212722017</v>
      </c>
      <c r="M120" s="5">
        <f>M119*100/$C$86</f>
        <v>0.4543577034283354</v>
      </c>
    </row>
    <row r="121" spans="2:9" ht="21.75">
      <c r="B121" s="9" t="s">
        <v>13</v>
      </c>
      <c r="I121" s="10">
        <f>(E119+F119+G119+H119)*100/I119</f>
        <v>98.90717092337917</v>
      </c>
    </row>
    <row r="125" spans="2:13" ht="21.75">
      <c r="B125" s="13" t="s">
        <v>38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1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9.25" customHeight="1">
      <c r="A127" s="18" t="s">
        <v>9</v>
      </c>
      <c r="B127" s="18" t="s">
        <v>10</v>
      </c>
      <c r="C127" s="19" t="s">
        <v>0</v>
      </c>
      <c r="D127" s="20" t="s">
        <v>1</v>
      </c>
      <c r="E127" s="20"/>
      <c r="F127" s="20"/>
      <c r="G127" s="20"/>
      <c r="H127" s="20"/>
      <c r="I127" s="16" t="s">
        <v>2</v>
      </c>
      <c r="J127" s="17" t="s">
        <v>3</v>
      </c>
      <c r="K127" s="17" t="s">
        <v>4</v>
      </c>
      <c r="L127" s="16" t="s">
        <v>17</v>
      </c>
      <c r="M127" s="16"/>
    </row>
    <row r="128" spans="1:13" ht="21.75">
      <c r="A128" s="18"/>
      <c r="B128" s="18"/>
      <c r="C128" s="19"/>
      <c r="D128" s="2">
        <v>0</v>
      </c>
      <c r="E128" s="2">
        <v>1</v>
      </c>
      <c r="F128" s="2">
        <v>2</v>
      </c>
      <c r="G128" s="2">
        <v>3</v>
      </c>
      <c r="H128" s="2">
        <v>4</v>
      </c>
      <c r="I128" s="16"/>
      <c r="J128" s="17"/>
      <c r="K128" s="17"/>
      <c r="L128" s="2" t="s">
        <v>5</v>
      </c>
      <c r="M128" s="2" t="s">
        <v>6</v>
      </c>
    </row>
    <row r="129" spans="1:13" ht="21.75">
      <c r="A129" s="2">
        <v>1</v>
      </c>
      <c r="B129" s="2" t="s">
        <v>43</v>
      </c>
      <c r="C129" s="4">
        <f>SUM(D129:H129,L129:M129)</f>
        <v>7338</v>
      </c>
      <c r="D129" s="4">
        <v>151</v>
      </c>
      <c r="E129" s="4">
        <v>1363</v>
      </c>
      <c r="F129" s="4">
        <v>2263</v>
      </c>
      <c r="G129" s="4">
        <v>2235</v>
      </c>
      <c r="H129" s="4">
        <v>1314</v>
      </c>
      <c r="I129" s="4">
        <f>SUM(D129:H129)</f>
        <v>7326</v>
      </c>
      <c r="J129" s="5">
        <f>(1*E129+2*F129+3*G129+4*H129)/I129</f>
        <v>2.4365274365274363</v>
      </c>
      <c r="K129" s="5">
        <f>SQRT((D129*0^2+E129*1^2+F129*2^2+G129*3^2+H129*4^2)/I129-J129^2)</f>
        <v>1.0490291169348336</v>
      </c>
      <c r="L129" s="4">
        <v>12</v>
      </c>
      <c r="M129" s="4">
        <v>0</v>
      </c>
    </row>
    <row r="130" spans="1:13" ht="21.75">
      <c r="A130" s="2"/>
      <c r="B130" s="2"/>
      <c r="C130" s="4"/>
      <c r="D130" s="4"/>
      <c r="E130" s="4"/>
      <c r="F130" s="4"/>
      <c r="G130" s="4"/>
      <c r="H130" s="4"/>
      <c r="I130" s="4"/>
      <c r="J130" s="5"/>
      <c r="K130" s="5"/>
      <c r="L130" s="4"/>
      <c r="M130" s="4"/>
    </row>
    <row r="131" spans="1:13" ht="21.75">
      <c r="A131" s="3"/>
      <c r="B131" s="2" t="s">
        <v>7</v>
      </c>
      <c r="C131" s="4">
        <f>SUM(D131:H131,L131:M131)</f>
        <v>7338</v>
      </c>
      <c r="D131" s="15">
        <f>SUM(D129:D130)</f>
        <v>151</v>
      </c>
      <c r="E131" s="15">
        <f>SUM(E129:E130)</f>
        <v>1363</v>
      </c>
      <c r="F131" s="15">
        <f>SUM(F129:F130)</f>
        <v>2263</v>
      </c>
      <c r="G131" s="15">
        <f>SUM(G129:G130)</f>
        <v>2235</v>
      </c>
      <c r="H131" s="15">
        <f>SUM(H129:H130)</f>
        <v>1314</v>
      </c>
      <c r="I131" s="15">
        <f>SUM(D131:H131)</f>
        <v>7326</v>
      </c>
      <c r="J131" s="8">
        <f>(1*E131+2*F131+3*G131+4*H131)/I131</f>
        <v>2.4365274365274363</v>
      </c>
      <c r="K131" s="8">
        <f>SQRT((D131*0^2+E131*1^2+F131*2^2+G131*3^2+H131*4^2)/I131-J131^2)</f>
        <v>1.0490291169348336</v>
      </c>
      <c r="L131" s="4">
        <f>SUM(L129:L130)</f>
        <v>12</v>
      </c>
      <c r="M131" s="4">
        <f>SUM(M129:M130)</f>
        <v>0</v>
      </c>
    </row>
    <row r="132" spans="1:13" ht="21.75">
      <c r="A132" s="3"/>
      <c r="B132" s="2" t="s">
        <v>8</v>
      </c>
      <c r="C132" s="5">
        <f aca="true" t="shared" si="21" ref="C132:I132">C131*100/$C$131</f>
        <v>100</v>
      </c>
      <c r="D132" s="5">
        <f t="shared" si="21"/>
        <v>2.0577814118288362</v>
      </c>
      <c r="E132" s="5">
        <f t="shared" si="21"/>
        <v>18.574543472335787</v>
      </c>
      <c r="F132" s="5">
        <f t="shared" si="21"/>
        <v>30.839465794494412</v>
      </c>
      <c r="G132" s="5">
        <f t="shared" si="21"/>
        <v>30.45789043336059</v>
      </c>
      <c r="H132" s="5">
        <f t="shared" si="21"/>
        <v>17.906786590351594</v>
      </c>
      <c r="I132" s="5">
        <f t="shared" si="21"/>
        <v>99.83646770237122</v>
      </c>
      <c r="J132" s="3"/>
      <c r="K132" s="3"/>
      <c r="L132" s="5">
        <f>L131*100/$C$131</f>
        <v>0.1635322976287817</v>
      </c>
      <c r="M132" s="5">
        <f>M131*100/$C$131</f>
        <v>0</v>
      </c>
    </row>
    <row r="133" spans="2:9" ht="21.75">
      <c r="B133" s="9" t="s">
        <v>13</v>
      </c>
      <c r="I133" s="10">
        <f>(E131+F131+G131+H131)*100/I131</f>
        <v>97.93884793884794</v>
      </c>
    </row>
    <row r="135" spans="2:13" ht="21.75">
      <c r="B135" s="13" t="s">
        <v>39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1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9.25" customHeight="1">
      <c r="A137" s="18" t="s">
        <v>9</v>
      </c>
      <c r="B137" s="18" t="s">
        <v>10</v>
      </c>
      <c r="C137" s="19" t="s">
        <v>0</v>
      </c>
      <c r="D137" s="20" t="s">
        <v>1</v>
      </c>
      <c r="E137" s="20"/>
      <c r="F137" s="20"/>
      <c r="G137" s="20"/>
      <c r="H137" s="20"/>
      <c r="I137" s="16" t="s">
        <v>2</v>
      </c>
      <c r="J137" s="17" t="s">
        <v>3</v>
      </c>
      <c r="K137" s="17" t="s">
        <v>4</v>
      </c>
      <c r="L137" s="16" t="s">
        <v>17</v>
      </c>
      <c r="M137" s="16"/>
    </row>
    <row r="138" spans="1:13" ht="21.75">
      <c r="A138" s="18"/>
      <c r="B138" s="18"/>
      <c r="C138" s="19"/>
      <c r="D138" s="2">
        <v>0</v>
      </c>
      <c r="E138" s="2">
        <v>1</v>
      </c>
      <c r="F138" s="2">
        <v>2</v>
      </c>
      <c r="G138" s="2">
        <v>3</v>
      </c>
      <c r="H138" s="2">
        <v>4</v>
      </c>
      <c r="I138" s="16"/>
      <c r="J138" s="17"/>
      <c r="K138" s="17"/>
      <c r="L138" s="2" t="s">
        <v>5</v>
      </c>
      <c r="M138" s="2" t="s">
        <v>6</v>
      </c>
    </row>
    <row r="139" spans="1:13" ht="21.75">
      <c r="A139" s="2">
        <v>1</v>
      </c>
      <c r="B139" s="2" t="s">
        <v>43</v>
      </c>
      <c r="C139" s="4">
        <f>SUM(D139:H139,L139:M139)</f>
        <v>6690</v>
      </c>
      <c r="D139" s="4">
        <v>185</v>
      </c>
      <c r="E139" s="4">
        <v>1306</v>
      </c>
      <c r="F139" s="4">
        <v>2094</v>
      </c>
      <c r="G139" s="4">
        <v>1842</v>
      </c>
      <c r="H139" s="4">
        <v>1224</v>
      </c>
      <c r="I139" s="4">
        <f>SUM(D139:H139)</f>
        <v>6651</v>
      </c>
      <c r="J139" s="5">
        <f>(1*E139+2*F139+3*G139+4*H139)/I139</f>
        <v>2.393023605472861</v>
      </c>
      <c r="K139" s="5">
        <f>SQRT((D139*0^2+E139*1^2+F139*2^2+G139*3^2+H139*4^2)/I139-J139^2)</f>
        <v>1.0799241173003964</v>
      </c>
      <c r="L139" s="4">
        <v>39</v>
      </c>
      <c r="M139" s="4">
        <v>0</v>
      </c>
    </row>
    <row r="140" spans="1:13" ht="21.75">
      <c r="A140" s="2"/>
      <c r="B140" s="2"/>
      <c r="C140" s="4"/>
      <c r="D140" s="4"/>
      <c r="E140" s="4"/>
      <c r="F140" s="4"/>
      <c r="G140" s="4"/>
      <c r="H140" s="4"/>
      <c r="I140" s="4"/>
      <c r="J140" s="5"/>
      <c r="K140" s="5"/>
      <c r="L140" s="4"/>
      <c r="M140" s="4"/>
    </row>
    <row r="141" spans="1:13" ht="21.75">
      <c r="A141" s="3"/>
      <c r="B141" s="2" t="s">
        <v>7</v>
      </c>
      <c r="C141" s="4">
        <f>SUM(D141:H141,L141:M141)</f>
        <v>6690</v>
      </c>
      <c r="D141" s="15">
        <f aca="true" t="shared" si="22" ref="D141:I141">SUM(D139:D140)</f>
        <v>185</v>
      </c>
      <c r="E141" s="15">
        <f t="shared" si="22"/>
        <v>1306</v>
      </c>
      <c r="F141" s="15">
        <f t="shared" si="22"/>
        <v>2094</v>
      </c>
      <c r="G141" s="15">
        <f t="shared" si="22"/>
        <v>1842</v>
      </c>
      <c r="H141" s="15">
        <f t="shared" si="22"/>
        <v>1224</v>
      </c>
      <c r="I141" s="15">
        <f t="shared" si="22"/>
        <v>6651</v>
      </c>
      <c r="J141" s="8">
        <f>(1*E141+2*F141+3*G141+4*H141)/I141</f>
        <v>2.393023605472861</v>
      </c>
      <c r="K141" s="8">
        <f>SQRT((D141*0^2+E141*1^2+F141*2^2+G141*3^2+H141*4^2)/I141-J141^2)</f>
        <v>1.0799241173003964</v>
      </c>
      <c r="L141" s="15">
        <f>SUM(L139:L140)</f>
        <v>39</v>
      </c>
      <c r="M141" s="15">
        <f>SUM(M139:M140)</f>
        <v>0</v>
      </c>
    </row>
    <row r="142" spans="1:13" ht="21.75">
      <c r="A142" s="3"/>
      <c r="B142" s="2" t="s">
        <v>8</v>
      </c>
      <c r="C142" s="5">
        <f aca="true" t="shared" si="23" ref="C142:I142">C141*100/$C$141</f>
        <v>100</v>
      </c>
      <c r="D142" s="5">
        <f t="shared" si="23"/>
        <v>2.765321375186846</v>
      </c>
      <c r="E142" s="5">
        <f t="shared" si="23"/>
        <v>19.52167414050822</v>
      </c>
      <c r="F142" s="5">
        <f t="shared" si="23"/>
        <v>31.300448430493272</v>
      </c>
      <c r="G142" s="5">
        <f t="shared" si="23"/>
        <v>27.533632286995516</v>
      </c>
      <c r="H142" s="5">
        <f t="shared" si="23"/>
        <v>18.295964125560538</v>
      </c>
      <c r="I142" s="5">
        <f t="shared" si="23"/>
        <v>99.4170403587444</v>
      </c>
      <c r="J142" s="3"/>
      <c r="K142" s="3"/>
      <c r="L142" s="5">
        <f>L141*100/$C$141</f>
        <v>0.5829596412556054</v>
      </c>
      <c r="M142" s="5">
        <f>M141*100/$C$141</f>
        <v>0</v>
      </c>
    </row>
    <row r="143" spans="2:9" ht="21.75">
      <c r="B143" s="9" t="s">
        <v>13</v>
      </c>
      <c r="I143" s="10">
        <f>(E141+F141+G141+H141)*100/I141</f>
        <v>97.21846338896407</v>
      </c>
    </row>
    <row r="145" spans="2:13" ht="21.75">
      <c r="B145" s="13" t="s">
        <v>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1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9.25" customHeight="1">
      <c r="A147" s="18" t="s">
        <v>9</v>
      </c>
      <c r="B147" s="18" t="s">
        <v>10</v>
      </c>
      <c r="C147" s="19" t="s">
        <v>0</v>
      </c>
      <c r="D147" s="20" t="s">
        <v>1</v>
      </c>
      <c r="E147" s="20"/>
      <c r="F147" s="20"/>
      <c r="G147" s="20"/>
      <c r="H147" s="20"/>
      <c r="I147" s="16" t="s">
        <v>2</v>
      </c>
      <c r="J147" s="17" t="s">
        <v>3</v>
      </c>
      <c r="K147" s="17" t="s">
        <v>4</v>
      </c>
      <c r="L147" s="16" t="s">
        <v>17</v>
      </c>
      <c r="M147" s="16"/>
    </row>
    <row r="148" spans="1:13" ht="21.75">
      <c r="A148" s="18"/>
      <c r="B148" s="18"/>
      <c r="C148" s="19"/>
      <c r="D148" s="2">
        <v>0</v>
      </c>
      <c r="E148" s="2">
        <v>1</v>
      </c>
      <c r="F148" s="2">
        <v>2</v>
      </c>
      <c r="G148" s="2">
        <v>3</v>
      </c>
      <c r="H148" s="2">
        <v>4</v>
      </c>
      <c r="I148" s="16"/>
      <c r="J148" s="17"/>
      <c r="K148" s="17"/>
      <c r="L148" s="2" t="s">
        <v>5</v>
      </c>
      <c r="M148" s="2" t="s">
        <v>6</v>
      </c>
    </row>
    <row r="149" spans="1:13" ht="21.75">
      <c r="A149" s="2">
        <v>1</v>
      </c>
      <c r="B149" s="2" t="s">
        <v>11</v>
      </c>
      <c r="C149" s="4">
        <f>SUM(D149:H149,L149:M149)</f>
        <v>6387</v>
      </c>
      <c r="D149" s="4">
        <v>370</v>
      </c>
      <c r="E149" s="4">
        <v>1267</v>
      </c>
      <c r="F149" s="4">
        <v>1523</v>
      </c>
      <c r="G149" s="4">
        <v>1515</v>
      </c>
      <c r="H149" s="4">
        <v>1621</v>
      </c>
      <c r="I149" s="4">
        <f>SUM(D149:H149)</f>
        <v>6296</v>
      </c>
      <c r="J149" s="5">
        <f>(1*E149+2*F149+3*G149+4*H149)/I149</f>
        <v>2.4367852604828464</v>
      </c>
      <c r="K149" s="5">
        <f>SQRT((D149*0^2+E149*1^2+F149*2^2+G149*3^2+H149*4^2)/I149-J149^2)</f>
        <v>1.2312662600705349</v>
      </c>
      <c r="L149" s="4">
        <v>74</v>
      </c>
      <c r="M149" s="4">
        <v>17</v>
      </c>
    </row>
    <row r="150" spans="1:13" ht="21.75">
      <c r="A150" s="2">
        <v>2</v>
      </c>
      <c r="B150" s="2" t="s">
        <v>12</v>
      </c>
      <c r="C150" s="4">
        <f>SUM(D150:H150,L150:M150)</f>
        <v>6531</v>
      </c>
      <c r="D150" s="4">
        <v>175</v>
      </c>
      <c r="E150" s="4">
        <v>1157</v>
      </c>
      <c r="F150" s="4">
        <v>1832</v>
      </c>
      <c r="G150" s="4">
        <v>1737</v>
      </c>
      <c r="H150" s="4">
        <v>1614</v>
      </c>
      <c r="I150" s="4">
        <f>SUM(D150:H150)</f>
        <v>6515</v>
      </c>
      <c r="J150" s="5">
        <f>(1*E150+2*F150+3*G150+4*H150)/I150</f>
        <v>2.5307751343054488</v>
      </c>
      <c r="K150" s="5">
        <f>SQRT((D150*0^2+E150*1^2+F150*2^2+G150*3^2+H150*4^2)/I150-J150^2)</f>
        <v>1.1228854663843986</v>
      </c>
      <c r="L150" s="4">
        <v>7</v>
      </c>
      <c r="M150" s="4">
        <v>9</v>
      </c>
    </row>
    <row r="151" spans="1:13" ht="21.75">
      <c r="A151" s="3"/>
      <c r="B151" s="2" t="s">
        <v>7</v>
      </c>
      <c r="C151" s="4">
        <f>SUM(D151:H151,L151:M151)</f>
        <v>12918</v>
      </c>
      <c r="D151" s="15">
        <f aca="true" t="shared" si="24" ref="D151:I151">SUM(D149:D150)</f>
        <v>545</v>
      </c>
      <c r="E151" s="15">
        <f t="shared" si="24"/>
        <v>2424</v>
      </c>
      <c r="F151" s="15">
        <f t="shared" si="24"/>
        <v>3355</v>
      </c>
      <c r="G151" s="15">
        <f t="shared" si="24"/>
        <v>3252</v>
      </c>
      <c r="H151" s="15">
        <f t="shared" si="24"/>
        <v>3235</v>
      </c>
      <c r="I151" s="15">
        <f t="shared" si="24"/>
        <v>12811</v>
      </c>
      <c r="J151" s="8">
        <f>(1*E151+2*F151+3*G151+4*H151)/I151</f>
        <v>2.4845835610022635</v>
      </c>
      <c r="K151" s="8">
        <f>SQRT((D151*0^2+E151*1^2+F151*2^2+G151*3^2+H151*4^2)/I151-J151^2)</f>
        <v>1.1783341017847055</v>
      </c>
      <c r="L151" s="15">
        <f>SUM(L149:L150)</f>
        <v>81</v>
      </c>
      <c r="M151" s="15">
        <f>SUM(M149:M150)</f>
        <v>26</v>
      </c>
    </row>
    <row r="152" spans="1:13" ht="21.75">
      <c r="A152" s="3"/>
      <c r="B152" s="2" t="s">
        <v>8</v>
      </c>
      <c r="C152" s="5">
        <f aca="true" t="shared" si="25" ref="C152:I152">C151*100/$C$151</f>
        <v>100</v>
      </c>
      <c r="D152" s="5">
        <f t="shared" si="25"/>
        <v>4.218919337358725</v>
      </c>
      <c r="E152" s="5">
        <f t="shared" si="25"/>
        <v>18.764514630747794</v>
      </c>
      <c r="F152" s="5">
        <f t="shared" si="25"/>
        <v>25.97151261805233</v>
      </c>
      <c r="G152" s="5">
        <f t="shared" si="25"/>
        <v>25.174175568973524</v>
      </c>
      <c r="H152" s="5">
        <f t="shared" si="25"/>
        <v>25.042576250193527</v>
      </c>
      <c r="I152" s="5">
        <f t="shared" si="25"/>
        <v>99.1716984053259</v>
      </c>
      <c r="J152" s="3"/>
      <c r="K152" s="3"/>
      <c r="L152" s="5">
        <f>L151*100/$C$151</f>
        <v>0.6270320483046912</v>
      </c>
      <c r="M152" s="5">
        <f>M151*100/$C$151</f>
        <v>0.20126954636940703</v>
      </c>
    </row>
    <row r="153" spans="2:9" ht="21.75">
      <c r="B153" s="9" t="s">
        <v>13</v>
      </c>
      <c r="I153" s="10">
        <f>(E151+F151+G151+H151)*100/I151</f>
        <v>95.74584341581453</v>
      </c>
    </row>
    <row r="155" spans="2:13" ht="21.75">
      <c r="B155" s="13" t="s">
        <v>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1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9.25" customHeight="1">
      <c r="A157" s="18" t="s">
        <v>9</v>
      </c>
      <c r="B157" s="18" t="s">
        <v>10</v>
      </c>
      <c r="C157" s="19" t="s">
        <v>0</v>
      </c>
      <c r="D157" s="20" t="s">
        <v>1</v>
      </c>
      <c r="E157" s="20"/>
      <c r="F157" s="20"/>
      <c r="G157" s="20"/>
      <c r="H157" s="20"/>
      <c r="I157" s="16" t="s">
        <v>2</v>
      </c>
      <c r="J157" s="17" t="s">
        <v>3</v>
      </c>
      <c r="K157" s="17" t="s">
        <v>4</v>
      </c>
      <c r="L157" s="16" t="s">
        <v>17</v>
      </c>
      <c r="M157" s="16"/>
    </row>
    <row r="158" spans="1:13" ht="21.75">
      <c r="A158" s="18"/>
      <c r="B158" s="18"/>
      <c r="C158" s="19"/>
      <c r="D158" s="2">
        <v>0</v>
      </c>
      <c r="E158" s="2">
        <v>1</v>
      </c>
      <c r="F158" s="2">
        <v>2</v>
      </c>
      <c r="G158" s="2">
        <v>3</v>
      </c>
      <c r="H158" s="2">
        <v>4</v>
      </c>
      <c r="I158" s="16"/>
      <c r="J158" s="17"/>
      <c r="K158" s="17"/>
      <c r="L158" s="2" t="s">
        <v>5</v>
      </c>
      <c r="M158" s="2" t="s">
        <v>6</v>
      </c>
    </row>
    <row r="159" spans="1:13" ht="21.75">
      <c r="A159" s="2">
        <v>1</v>
      </c>
      <c r="B159" s="2" t="s">
        <v>11</v>
      </c>
      <c r="C159" s="4">
        <f>SUM(D159:H159,L159:M159)</f>
        <v>4204</v>
      </c>
      <c r="D159" s="4">
        <v>671</v>
      </c>
      <c r="E159" s="4">
        <v>981</v>
      </c>
      <c r="F159" s="4">
        <v>965</v>
      </c>
      <c r="G159" s="4">
        <v>819</v>
      </c>
      <c r="H159" s="4">
        <v>575</v>
      </c>
      <c r="I159" s="4">
        <f>SUM(D159:H159)</f>
        <v>4011</v>
      </c>
      <c r="J159" s="5">
        <f>(1*E159+2*F159+3*G159+4*H159)/I159</f>
        <v>1.911742707554226</v>
      </c>
      <c r="K159" s="5">
        <f>SQRT((D159*0^2+E159*1^2+F159*2^2+G159*3^2+H159*4^2)/I159-J159^2)</f>
        <v>1.2975204973931518</v>
      </c>
      <c r="L159" s="4">
        <v>66</v>
      </c>
      <c r="M159" s="4">
        <v>127</v>
      </c>
    </row>
    <row r="160" spans="1:13" ht="21.75">
      <c r="A160" s="2">
        <v>2</v>
      </c>
      <c r="B160" s="2" t="s">
        <v>12</v>
      </c>
      <c r="C160" s="4">
        <f>SUM(D160:H160,L160:M160)</f>
        <v>3746</v>
      </c>
      <c r="D160" s="4">
        <v>259</v>
      </c>
      <c r="E160" s="4">
        <v>699</v>
      </c>
      <c r="F160" s="4">
        <v>879</v>
      </c>
      <c r="G160" s="4">
        <v>844</v>
      </c>
      <c r="H160" s="4">
        <v>996</v>
      </c>
      <c r="I160" s="4">
        <f>SUM(D160:H160)</f>
        <v>3677</v>
      </c>
      <c r="J160" s="5">
        <f>(1*E160+2*F160+3*G160+4*H160)/I160</f>
        <v>2.440304596138156</v>
      </c>
      <c r="K160" s="5">
        <f>SQRT((D160*0^2+E160*1^2+F160*2^2+G160*3^2+H160*4^2)/I160-J160^2)</f>
        <v>1.2613527817572951</v>
      </c>
      <c r="L160" s="4">
        <v>67</v>
      </c>
      <c r="M160" s="4">
        <v>2</v>
      </c>
    </row>
    <row r="161" spans="1:13" ht="21.75">
      <c r="A161" s="3"/>
      <c r="B161" s="2" t="s">
        <v>7</v>
      </c>
      <c r="C161" s="4">
        <f>SUM(D161:H161,L161:M161)</f>
        <v>7950</v>
      </c>
      <c r="D161" s="15">
        <f aca="true" t="shared" si="26" ref="D161:I161">SUM(D159:D160)</f>
        <v>930</v>
      </c>
      <c r="E161" s="15">
        <f t="shared" si="26"/>
        <v>1680</v>
      </c>
      <c r="F161" s="15">
        <f t="shared" si="26"/>
        <v>1844</v>
      </c>
      <c r="G161" s="15">
        <f t="shared" si="26"/>
        <v>1663</v>
      </c>
      <c r="H161" s="15">
        <f t="shared" si="26"/>
        <v>1571</v>
      </c>
      <c r="I161" s="15">
        <f t="shared" si="26"/>
        <v>7688</v>
      </c>
      <c r="J161" s="8">
        <f>(1*E161+2*F161+3*G161+4*H161)/I161</f>
        <v>2.1645421436004164</v>
      </c>
      <c r="K161" s="8">
        <f>SQRT((D161*0^2+E161*1^2+F161*2^2+G161*3^2+H161*4^2)/I161-J161^2)</f>
        <v>1.3072903614020717</v>
      </c>
      <c r="L161" s="15">
        <f>SUM(L159:L160)</f>
        <v>133</v>
      </c>
      <c r="M161" s="15">
        <f>SUM(M159:M160)</f>
        <v>129</v>
      </c>
    </row>
    <row r="162" spans="1:13" ht="21.75">
      <c r="A162" s="3"/>
      <c r="B162" s="2" t="s">
        <v>8</v>
      </c>
      <c r="C162" s="5">
        <f aca="true" t="shared" si="27" ref="C162:I162">C161*100/$C$161</f>
        <v>100</v>
      </c>
      <c r="D162" s="5">
        <f t="shared" si="27"/>
        <v>11.69811320754717</v>
      </c>
      <c r="E162" s="5">
        <f t="shared" si="27"/>
        <v>21.132075471698112</v>
      </c>
      <c r="F162" s="5">
        <f t="shared" si="27"/>
        <v>23.19496855345912</v>
      </c>
      <c r="G162" s="5">
        <f t="shared" si="27"/>
        <v>20.91823899371069</v>
      </c>
      <c r="H162" s="5">
        <f t="shared" si="27"/>
        <v>19.761006289308177</v>
      </c>
      <c r="I162" s="5">
        <f t="shared" si="27"/>
        <v>96.70440251572327</v>
      </c>
      <c r="J162" s="3"/>
      <c r="K162" s="3"/>
      <c r="L162" s="5">
        <f>L161*100/$C$161</f>
        <v>1.6729559748427674</v>
      </c>
      <c r="M162" s="5">
        <f>M161*100/$C$161</f>
        <v>1.6226415094339623</v>
      </c>
    </row>
    <row r="163" spans="2:9" ht="21.75">
      <c r="B163" s="9" t="s">
        <v>13</v>
      </c>
      <c r="I163" s="10">
        <f>(E161+F161+G161+H161)*100/I161</f>
        <v>87.90322580645162</v>
      </c>
    </row>
    <row r="165" spans="2:13" ht="21.75">
      <c r="B165" s="13" t="s">
        <v>41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21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29.25" customHeight="1">
      <c r="A167" s="18" t="s">
        <v>9</v>
      </c>
      <c r="B167" s="18" t="s">
        <v>10</v>
      </c>
      <c r="C167" s="19" t="s">
        <v>0</v>
      </c>
      <c r="D167" s="20" t="s">
        <v>1</v>
      </c>
      <c r="E167" s="20"/>
      <c r="F167" s="20"/>
      <c r="G167" s="20"/>
      <c r="H167" s="20"/>
      <c r="I167" s="16" t="s">
        <v>2</v>
      </c>
      <c r="J167" s="17" t="s">
        <v>3</v>
      </c>
      <c r="K167" s="17" t="s">
        <v>4</v>
      </c>
      <c r="L167" s="16" t="s">
        <v>17</v>
      </c>
      <c r="M167" s="16"/>
    </row>
    <row r="168" spans="1:13" ht="21.75">
      <c r="A168" s="18"/>
      <c r="B168" s="18"/>
      <c r="C168" s="19"/>
      <c r="D168" s="2">
        <v>0</v>
      </c>
      <c r="E168" s="2">
        <v>1</v>
      </c>
      <c r="F168" s="2">
        <v>2</v>
      </c>
      <c r="G168" s="2">
        <v>3</v>
      </c>
      <c r="H168" s="2">
        <v>4</v>
      </c>
      <c r="I168" s="16"/>
      <c r="J168" s="17"/>
      <c r="K168" s="17"/>
      <c r="L168" s="2" t="s">
        <v>5</v>
      </c>
      <c r="M168" s="2" t="s">
        <v>6</v>
      </c>
    </row>
    <row r="169" spans="1:13" ht="21.75">
      <c r="A169" s="2">
        <v>1</v>
      </c>
      <c r="B169" s="2" t="s">
        <v>11</v>
      </c>
      <c r="C169" s="4">
        <f>SUM(D169:H169,L169:M169)</f>
        <v>3454</v>
      </c>
      <c r="D169" s="4">
        <v>163</v>
      </c>
      <c r="E169" s="4">
        <v>745</v>
      </c>
      <c r="F169" s="4">
        <v>1194</v>
      </c>
      <c r="G169" s="4">
        <v>788</v>
      </c>
      <c r="H169" s="4">
        <v>543</v>
      </c>
      <c r="I169" s="4">
        <f>SUM(D169:H169)</f>
        <v>3433</v>
      </c>
      <c r="J169" s="5">
        <f>(1*E169+2*F169+3*G169+4*H169)/I169</f>
        <v>2.2339062044858724</v>
      </c>
      <c r="K169" s="5">
        <f>SQRT((D169*0^2+E169*1^2+F169*2^2+G169*3^2+H169*4^2)/I169-J169^2)</f>
        <v>1.1020164392561784</v>
      </c>
      <c r="L169" s="4">
        <v>20</v>
      </c>
      <c r="M169" s="4">
        <v>1</v>
      </c>
    </row>
    <row r="170" spans="1:13" ht="21.75">
      <c r="A170" s="2">
        <v>2</v>
      </c>
      <c r="B170" s="2" t="s">
        <v>12</v>
      </c>
      <c r="C170" s="4">
        <f>SUM(D170:H170,L170:M170)</f>
        <v>3429</v>
      </c>
      <c r="D170" s="4">
        <v>142</v>
      </c>
      <c r="E170" s="4">
        <v>569</v>
      </c>
      <c r="F170" s="4">
        <v>1222</v>
      </c>
      <c r="G170" s="4">
        <v>850</v>
      </c>
      <c r="H170" s="4">
        <v>646</v>
      </c>
      <c r="I170" s="4">
        <f>SUM(D170:H170)</f>
        <v>3429</v>
      </c>
      <c r="J170" s="5">
        <f>(1*E170+2*F170+3*G170+4*H170)/I170</f>
        <v>2.3759113444152815</v>
      </c>
      <c r="K170" s="5">
        <f>SQRT((D170*0^2+E170*1^2+F170*2^2+G170*3^2+H170*4^2)/I170-J170^2)</f>
        <v>1.0916649505504605</v>
      </c>
      <c r="L170" s="4">
        <v>0</v>
      </c>
      <c r="M170" s="4">
        <v>0</v>
      </c>
    </row>
    <row r="171" spans="1:13" ht="21.75">
      <c r="A171" s="3"/>
      <c r="B171" s="2" t="s">
        <v>7</v>
      </c>
      <c r="C171" s="4">
        <f>SUM(D171:H171,L171:M171)</f>
        <v>6883</v>
      </c>
      <c r="D171" s="15">
        <f aca="true" t="shared" si="28" ref="D171:I171">SUM(D169:D170)</f>
        <v>305</v>
      </c>
      <c r="E171" s="15">
        <f t="shared" si="28"/>
        <v>1314</v>
      </c>
      <c r="F171" s="15">
        <f t="shared" si="28"/>
        <v>2416</v>
      </c>
      <c r="G171" s="15">
        <f t="shared" si="28"/>
        <v>1638</v>
      </c>
      <c r="H171" s="15">
        <f t="shared" si="28"/>
        <v>1189</v>
      </c>
      <c r="I171" s="15">
        <f t="shared" si="28"/>
        <v>6862</v>
      </c>
      <c r="J171" s="8">
        <f>(1*E171+2*F171+3*G171+4*H171)/I171</f>
        <v>2.3048673856018653</v>
      </c>
      <c r="K171" s="8">
        <f>SQRT((D171*0^2+E171*1^2+F171*2^2+G171*3^2+H171*4^2)/I171-J171^2)</f>
        <v>1.0991516182921726</v>
      </c>
      <c r="L171" s="15">
        <f>SUM(L169:L170)</f>
        <v>20</v>
      </c>
      <c r="M171" s="15">
        <f>SUM(M169:M170)</f>
        <v>1</v>
      </c>
    </row>
    <row r="172" spans="1:13" ht="21.75">
      <c r="A172" s="3"/>
      <c r="B172" s="2" t="s">
        <v>8</v>
      </c>
      <c r="C172" s="5">
        <f aca="true" t="shared" si="29" ref="C172:I172">C171*100/$C$171</f>
        <v>100</v>
      </c>
      <c r="D172" s="5">
        <f t="shared" si="29"/>
        <v>4.431207322388493</v>
      </c>
      <c r="E172" s="5">
        <f t="shared" si="29"/>
        <v>19.09051285776551</v>
      </c>
      <c r="F172" s="5">
        <f t="shared" si="29"/>
        <v>35.10097341275607</v>
      </c>
      <c r="G172" s="5">
        <f t="shared" si="29"/>
        <v>23.79776260351591</v>
      </c>
      <c r="H172" s="5">
        <f t="shared" si="29"/>
        <v>17.274444283016127</v>
      </c>
      <c r="I172" s="5">
        <f t="shared" si="29"/>
        <v>99.6949004794421</v>
      </c>
      <c r="J172" s="3"/>
      <c r="K172" s="3"/>
      <c r="L172" s="5">
        <f>L171*100/$C$171</f>
        <v>0.2905709719599012</v>
      </c>
      <c r="M172" s="5">
        <f>M171*100/$C$171</f>
        <v>0.01452854859799506</v>
      </c>
    </row>
    <row r="173" spans="2:9" ht="21.75">
      <c r="B173" s="9" t="s">
        <v>13</v>
      </c>
      <c r="I173" s="10">
        <f>(E171+F171+G171+H171)*100/I171</f>
        <v>95.55523171087147</v>
      </c>
    </row>
    <row r="175" spans="2:13" ht="21.75">
      <c r="B175" s="13" t="s">
        <v>42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21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29.25" customHeight="1">
      <c r="A177" s="18" t="s">
        <v>9</v>
      </c>
      <c r="B177" s="18" t="s">
        <v>10</v>
      </c>
      <c r="C177" s="19" t="s">
        <v>0</v>
      </c>
      <c r="D177" s="20" t="s">
        <v>1</v>
      </c>
      <c r="E177" s="20"/>
      <c r="F177" s="20"/>
      <c r="G177" s="20"/>
      <c r="H177" s="20"/>
      <c r="I177" s="16" t="s">
        <v>2</v>
      </c>
      <c r="J177" s="17" t="s">
        <v>3</v>
      </c>
      <c r="K177" s="17" t="s">
        <v>4</v>
      </c>
      <c r="L177" s="16" t="s">
        <v>17</v>
      </c>
      <c r="M177" s="16"/>
    </row>
    <row r="178" spans="1:13" ht="21.75">
      <c r="A178" s="18"/>
      <c r="B178" s="18"/>
      <c r="C178" s="19"/>
      <c r="D178" s="2">
        <v>0</v>
      </c>
      <c r="E178" s="2">
        <v>1</v>
      </c>
      <c r="F178" s="2">
        <v>2</v>
      </c>
      <c r="G178" s="2">
        <v>3</v>
      </c>
      <c r="H178" s="2">
        <v>4</v>
      </c>
      <c r="I178" s="16"/>
      <c r="J178" s="17"/>
      <c r="K178" s="17"/>
      <c r="L178" s="2" t="s">
        <v>5</v>
      </c>
      <c r="M178" s="2" t="s">
        <v>6</v>
      </c>
    </row>
    <row r="179" spans="1:13" ht="21.75">
      <c r="A179" s="2">
        <v>1</v>
      </c>
      <c r="B179" s="2" t="s">
        <v>11</v>
      </c>
      <c r="C179" s="4">
        <f>SUM(D179:H179,L179:M179)</f>
        <v>3515</v>
      </c>
      <c r="D179" s="4">
        <v>55</v>
      </c>
      <c r="E179" s="4">
        <v>319</v>
      </c>
      <c r="F179" s="4">
        <v>771</v>
      </c>
      <c r="G179" s="4">
        <v>1187</v>
      </c>
      <c r="H179" s="4">
        <v>1171</v>
      </c>
      <c r="I179" s="4">
        <f>SUM(D179:H179)</f>
        <v>3503</v>
      </c>
      <c r="J179" s="5">
        <f>(1*E179+2*F179+3*G179+4*H179)/I179</f>
        <v>2.8849557522123894</v>
      </c>
      <c r="K179" s="5">
        <f>SQRT((D179*0^2+E179*1^2+F179*2^2+G179*3^2+H179*4^2)/I179-J179^2)</f>
        <v>1.0230901409570101</v>
      </c>
      <c r="L179" s="4">
        <v>10</v>
      </c>
      <c r="M179" s="4">
        <v>2</v>
      </c>
    </row>
    <row r="180" spans="1:13" ht="21.75">
      <c r="A180" s="2">
        <v>2</v>
      </c>
      <c r="B180" s="2" t="s">
        <v>12</v>
      </c>
      <c r="C180" s="4">
        <f>SUM(D180:H180,L180:M180)</f>
        <v>3319</v>
      </c>
      <c r="D180" s="4">
        <v>19</v>
      </c>
      <c r="E180" s="4">
        <v>371</v>
      </c>
      <c r="F180" s="4">
        <v>826</v>
      </c>
      <c r="G180" s="4">
        <v>1132</v>
      </c>
      <c r="H180" s="4">
        <v>965</v>
      </c>
      <c r="I180" s="4">
        <f>SUM(D180:H180)</f>
        <v>3313</v>
      </c>
      <c r="J180" s="5">
        <f>(1*E180+2*F180+3*G180+4*H180)/I180</f>
        <v>2.800784787201932</v>
      </c>
      <c r="K180" s="5">
        <f>SQRT((D180*0^2+E180*1^2+F180*2^2+G180*3^2+H180*4^2)/I180-J180^2)</f>
        <v>1.0002290651550507</v>
      </c>
      <c r="L180" s="4">
        <v>0</v>
      </c>
      <c r="M180" s="4">
        <v>6</v>
      </c>
    </row>
    <row r="181" spans="1:13" ht="21.75">
      <c r="A181" s="3"/>
      <c r="B181" s="2" t="s">
        <v>7</v>
      </c>
      <c r="C181" s="4">
        <f>SUM(D181:H181,L181:M181)</f>
        <v>6834</v>
      </c>
      <c r="D181" s="15">
        <f aca="true" t="shared" si="30" ref="D181:I181">SUM(D179:D180)</f>
        <v>74</v>
      </c>
      <c r="E181" s="15">
        <f t="shared" si="30"/>
        <v>690</v>
      </c>
      <c r="F181" s="15">
        <f t="shared" si="30"/>
        <v>1597</v>
      </c>
      <c r="G181" s="15">
        <f t="shared" si="30"/>
        <v>2319</v>
      </c>
      <c r="H181" s="15">
        <f t="shared" si="30"/>
        <v>2136</v>
      </c>
      <c r="I181" s="15">
        <f t="shared" si="30"/>
        <v>6816</v>
      </c>
      <c r="J181" s="8">
        <f>(1*E181+2*F181+3*G181+4*H181)/I181</f>
        <v>2.844043427230047</v>
      </c>
      <c r="K181" s="8">
        <f>SQRT((D181*0^2+E181*1^2+F181*2^2+G181*3^2+H181*4^2)/I181-J181^2)</f>
        <v>1.0129167376260015</v>
      </c>
      <c r="L181" s="15">
        <f>SUM(L179:L180)</f>
        <v>10</v>
      </c>
      <c r="M181" s="15">
        <f>SUM(M179:M180)</f>
        <v>8</v>
      </c>
    </row>
    <row r="182" spans="1:13" ht="21.75">
      <c r="A182" s="3"/>
      <c r="B182" s="2" t="s">
        <v>8</v>
      </c>
      <c r="C182" s="5">
        <f aca="true" t="shared" si="31" ref="C182:I182">C181*100/$C$181</f>
        <v>100</v>
      </c>
      <c r="D182" s="5">
        <f t="shared" si="31"/>
        <v>1.0828211881767633</v>
      </c>
      <c r="E182" s="5">
        <f t="shared" si="31"/>
        <v>10.09657594381036</v>
      </c>
      <c r="F182" s="5">
        <f t="shared" si="31"/>
        <v>23.368451858355282</v>
      </c>
      <c r="G182" s="5">
        <f t="shared" si="31"/>
        <v>33.9332748024583</v>
      </c>
      <c r="H182" s="5">
        <f t="shared" si="31"/>
        <v>31.25548726953468</v>
      </c>
      <c r="I182" s="5">
        <f t="shared" si="31"/>
        <v>99.73661106233538</v>
      </c>
      <c r="J182" s="3"/>
      <c r="K182" s="3"/>
      <c r="L182" s="5">
        <f>L181*100/$C$181</f>
        <v>0.1463271875914545</v>
      </c>
      <c r="M182" s="5">
        <f>M181*100/$C$181</f>
        <v>0.11706175007316359</v>
      </c>
    </row>
    <row r="183" spans="2:9" ht="21.75">
      <c r="B183" s="9" t="s">
        <v>13</v>
      </c>
      <c r="I183" s="10">
        <f>(E181+F181+G181+H181)*100/I181</f>
        <v>98.91431924882629</v>
      </c>
    </row>
  </sheetData>
  <mergeCells count="120">
    <mergeCell ref="I115:I116"/>
    <mergeCell ref="J115:J116"/>
    <mergeCell ref="K115:K116"/>
    <mergeCell ref="L115:M115"/>
    <mergeCell ref="A115:A116"/>
    <mergeCell ref="B115:B116"/>
    <mergeCell ref="C115:C116"/>
    <mergeCell ref="D115:H115"/>
    <mergeCell ref="I105:I106"/>
    <mergeCell ref="J105:J106"/>
    <mergeCell ref="K105:K106"/>
    <mergeCell ref="L105:M105"/>
    <mergeCell ref="A105:A106"/>
    <mergeCell ref="B105:B106"/>
    <mergeCell ref="C105:C106"/>
    <mergeCell ref="D105:H105"/>
    <mergeCell ref="I95:I96"/>
    <mergeCell ref="J95:J96"/>
    <mergeCell ref="K95:K96"/>
    <mergeCell ref="L95:M95"/>
    <mergeCell ref="A95:A96"/>
    <mergeCell ref="B95:B96"/>
    <mergeCell ref="C95:C96"/>
    <mergeCell ref="D95:H95"/>
    <mergeCell ref="I177:I178"/>
    <mergeCell ref="J177:J178"/>
    <mergeCell ref="K177:K178"/>
    <mergeCell ref="L177:M177"/>
    <mergeCell ref="A177:A178"/>
    <mergeCell ref="B177:B178"/>
    <mergeCell ref="C177:C178"/>
    <mergeCell ref="D177:H177"/>
    <mergeCell ref="I167:I168"/>
    <mergeCell ref="J167:J168"/>
    <mergeCell ref="K167:K168"/>
    <mergeCell ref="L167:M167"/>
    <mergeCell ref="A167:A168"/>
    <mergeCell ref="B167:B168"/>
    <mergeCell ref="C167:C168"/>
    <mergeCell ref="D167:H167"/>
    <mergeCell ref="I157:I158"/>
    <mergeCell ref="J157:J158"/>
    <mergeCell ref="K157:K158"/>
    <mergeCell ref="L157:M157"/>
    <mergeCell ref="A157:A158"/>
    <mergeCell ref="B157:B158"/>
    <mergeCell ref="C157:C158"/>
    <mergeCell ref="D157:H157"/>
    <mergeCell ref="I147:I148"/>
    <mergeCell ref="J147:J148"/>
    <mergeCell ref="K147:K148"/>
    <mergeCell ref="L147:M147"/>
    <mergeCell ref="A147:A148"/>
    <mergeCell ref="B147:B148"/>
    <mergeCell ref="C147:C148"/>
    <mergeCell ref="D147:H147"/>
    <mergeCell ref="I137:I138"/>
    <mergeCell ref="J137:J138"/>
    <mergeCell ref="K137:K138"/>
    <mergeCell ref="L137:M137"/>
    <mergeCell ref="A137:A138"/>
    <mergeCell ref="B137:B138"/>
    <mergeCell ref="C137:C138"/>
    <mergeCell ref="D137:H137"/>
    <mergeCell ref="I82:I83"/>
    <mergeCell ref="J82:J83"/>
    <mergeCell ref="K82:K83"/>
    <mergeCell ref="L82:M82"/>
    <mergeCell ref="A82:A83"/>
    <mergeCell ref="B82:B83"/>
    <mergeCell ref="C82:C83"/>
    <mergeCell ref="D82:H82"/>
    <mergeCell ref="I72:I73"/>
    <mergeCell ref="J72:J73"/>
    <mergeCell ref="K72:K73"/>
    <mergeCell ref="L72:M72"/>
    <mergeCell ref="A72:A73"/>
    <mergeCell ref="B72:B73"/>
    <mergeCell ref="C72:C73"/>
    <mergeCell ref="D72:H72"/>
    <mergeCell ref="I62:I63"/>
    <mergeCell ref="J62:J63"/>
    <mergeCell ref="K62:K63"/>
    <mergeCell ref="L62:M62"/>
    <mergeCell ref="A62:A63"/>
    <mergeCell ref="B62:B63"/>
    <mergeCell ref="C62:C63"/>
    <mergeCell ref="D62:H62"/>
    <mergeCell ref="I30:I31"/>
    <mergeCell ref="J30:J31"/>
    <mergeCell ref="K30:K31"/>
    <mergeCell ref="L30:M30"/>
    <mergeCell ref="A30:A31"/>
    <mergeCell ref="B30:B31"/>
    <mergeCell ref="C30:C31"/>
    <mergeCell ref="D30:H30"/>
    <mergeCell ref="I41:I42"/>
    <mergeCell ref="J41:J42"/>
    <mergeCell ref="K41:K42"/>
    <mergeCell ref="L41:M41"/>
    <mergeCell ref="A41:A42"/>
    <mergeCell ref="B41:B42"/>
    <mergeCell ref="C41:C42"/>
    <mergeCell ref="D41:H41"/>
    <mergeCell ref="I52:I53"/>
    <mergeCell ref="J52:J53"/>
    <mergeCell ref="K52:K53"/>
    <mergeCell ref="L52:M52"/>
    <mergeCell ref="A52:A53"/>
    <mergeCell ref="B52:B53"/>
    <mergeCell ref="C52:C53"/>
    <mergeCell ref="D52:H52"/>
    <mergeCell ref="A127:A128"/>
    <mergeCell ref="B127:B128"/>
    <mergeCell ref="C127:C128"/>
    <mergeCell ref="D127:H127"/>
    <mergeCell ref="I127:I128"/>
    <mergeCell ref="J127:J128"/>
    <mergeCell ref="K127:K128"/>
    <mergeCell ref="L127:M12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27" max="255" man="1"/>
    <brk id="1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GPAX</dc:creator>
  <cp:keywords/>
  <dc:description/>
  <cp:lastModifiedBy>GPA1</cp:lastModifiedBy>
  <cp:lastPrinted>2004-01-19T10:40:21Z</cp:lastPrinted>
  <dcterms:created xsi:type="dcterms:W3CDTF">2001-07-29T07:43:32Z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