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601" activeTab="0"/>
  </bookViews>
  <sheets>
    <sheet name="รวม47" sheetId="1" r:id="rId1"/>
  </sheets>
  <definedNames/>
  <calcPr fullCalcOnLoad="1"/>
</workbook>
</file>

<file path=xl/sharedStrings.xml><?xml version="1.0" encoding="utf-8"?>
<sst xmlns="http://schemas.openxmlformats.org/spreadsheetml/2006/main" count="284" uniqueCount="48">
  <si>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</si>
  <si>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</si>
  <si>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</si>
  <si>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</si>
  <si>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</si>
  <si>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ร</t>
  </si>
  <si>
    <t>มส</t>
  </si>
  <si>
    <t>รวม</t>
  </si>
  <si>
    <t>ร้อยละ</t>
  </si>
  <si>
    <t>ที่</t>
  </si>
  <si>
    <t>ภาคเรียน</t>
  </si>
  <si>
    <t>ภาคเรียนที่ 1</t>
  </si>
  <si>
    <t>ภาคเรียนที่ 2</t>
  </si>
  <si>
    <t>แบบสรุปผลการเรียนทุกหมวดวิชา</t>
  </si>
  <si>
    <t>x</t>
  </si>
  <si>
    <t>sd</t>
  </si>
  <si>
    <t>จำนวนน.ร. ที่ได้รับผลการเรียน</t>
  </si>
  <si>
    <t>ภาษาไทย</t>
  </si>
  <si>
    <t>วิทยาศาสตร์</t>
  </si>
  <si>
    <t>คณิตศาสตร์</t>
  </si>
  <si>
    <t>ทั้งหมด</t>
  </si>
  <si>
    <t>กลุ่มสาระการเรียนรู้</t>
  </si>
  <si>
    <t>การงานอาชีพและเทคโน</t>
  </si>
  <si>
    <t>สุขศึกษาและพลศึกษา</t>
  </si>
  <si>
    <t>ศิลปะ</t>
  </si>
  <si>
    <t>สังคมศึกษาศาสนาฯ</t>
  </si>
  <si>
    <t>ภาษาต่างประเทศ</t>
  </si>
  <si>
    <t>จำนวนน.ร. ที่ลงทะเบียนเรียน</t>
  </si>
  <si>
    <t>ภาคเรียนที่ 1-2</t>
  </si>
  <si>
    <t>ภาคเรียนที่ 1  ปีการศึกษา 2547</t>
  </si>
  <si>
    <t>ภาคเรียนที่ 2  ปีการศึกษา 2547</t>
  </si>
  <si>
    <t>สรุปผลการเรียนปีการศึกษา 2547</t>
  </si>
  <si>
    <t>สรุปผลการเรียน ทุกรายวิชาในระดับชั้น ม.6 ปีการศึกษา 2547</t>
  </si>
  <si>
    <t>สรุปผลการเรียน ทุกรายวิชาในระดับชั้น ม.5 ปีการศึกษา 2547</t>
  </si>
  <si>
    <t>สรุปผลการเรียน ทุกรายวิชาในระดับชั้น ม.4 ปีการศึกษา 2547</t>
  </si>
  <si>
    <t>สรุปผลการเรียน ทุกรายวิชาในระดับชั้น ม.3 ปีการศึกษา 2547</t>
  </si>
  <si>
    <t>สรุปผลการเรียน ทุกรายวิชาในระดับชั้น ม.2 ปีการศึกษา 2547</t>
  </si>
  <si>
    <t>สรุปผลการเรียน ทุกรายวิชาในระดับชั้น ม.1 ปีการศึกษา 2547</t>
  </si>
  <si>
    <t>สรุปผลการเรียน วิชาสุขศึกษาและพลศึกษา ปีการศึกษา 2547</t>
  </si>
  <si>
    <t>สรุปผลการเรียน วิชาสังคมศึกษา ปีการศึกษา 2547</t>
  </si>
  <si>
    <t>สรุปผลการเรียน วิชาศิลปะ ปีการศึกษา 2547</t>
  </si>
  <si>
    <t>สรุปผลการเรียน วิชาการงานอาชีพและเทคโนโลยี ปีการศึกษา 2547</t>
  </si>
  <si>
    <t>สรุปผลการเรียน วิชาวิทยาศาสตร์ ปีการศึกษา 2547</t>
  </si>
  <si>
    <t>สรุปผลการเรียน วิชาคณิตศาสตร์ ปีการศึกษา 2547</t>
  </si>
  <si>
    <t>สรุปผลการเรียน วิชาภาษาอังกฤษ ปีการศึกษา 2547</t>
  </si>
  <si>
    <t>สรุปผลการเรียน วิชาภาษาไทย ปีการศึกษา 2547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</si>
  <si>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</si>
  <si>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 xml:space="preserve">         จำนวนนักเรียนที่ได้ระดับผลการเรียน 3-4  ร้อยละ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</si>
</sst>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0"/>
  </numFmts>
  <fonts count="16">
    <font>
      <sz val="14"/>
      <name val="Cordia New"/>
      <family val="0"/>
    </font>
    <font>
      <sz val="12"/>
      <name val="Cordia New"/>
      <family val="2"/>
    </font>
    <font>
      <sz val="13"/>
      <name val="Cordia New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name val="Cordia New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sz val="15"/>
      <name val="Cordia New"/>
      <family val="2"/>
    </font>
    <font>
      <b/>
      <sz val="12"/>
      <name val="Cordia New"/>
      <family val="2"/>
    </font>
    <font>
      <sz val="15"/>
      <name val="Cordia New"/>
      <family val="2"/>
    </font>
    <font>
      <b/>
      <sz val="16.5"/>
      <name val="Cordia New"/>
      <family val="2"/>
    </font>
    <font>
      <b/>
      <sz val="14.25"/>
      <name val="Cordia New"/>
      <family val="2"/>
    </font>
    <font>
      <sz val="16.5"/>
      <name val="Cordia New"/>
      <family val="2"/>
    </font>
    <font>
      <sz val="14.25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9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65"/>
          <c:w val="0.9695"/>
          <c:h val="0.80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(รวม47!$D$31:$K$31,รวม47!$O$31:$P$31)</c:f>
              <c:strCache/>
            </c:strRef>
          </c:cat>
          <c:val>
            <c:numRef>
              <c:f>(รวม47!$D$35:$K$35,รวม47!$O$35:$P$35)</c:f>
              <c:numCache/>
            </c:numRef>
          </c:val>
          <c:shape val="box"/>
        </c:ser>
        <c:gapDepth val="0"/>
        <c:shape val="box"/>
        <c:axId val="2740524"/>
        <c:axId val="24664717"/>
      </c:bar3DChart>
      <c:catAx>
        <c:axId val="27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405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ในรายวิชาภาษาไทย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325"/>
          <c:w val="1"/>
          <c:h val="0.761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(รวม47!$D$31:$K$31,รวม47!$O$31:$P$31)</c:f>
              <c:strCache/>
            </c:strRef>
          </c:cat>
          <c:val>
            <c:numRef>
              <c:f>(รวม47!$D$46:$K$46,รวม47!$O$46:$P$46)</c:f>
              <c:numCache/>
            </c:numRef>
          </c:val>
          <c:shape val="box"/>
        </c:ser>
        <c:gapDepth val="0"/>
        <c:shape val="box"/>
        <c:axId val="20655862"/>
        <c:axId val="51685031"/>
      </c:bar3DChart>
      <c:cat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6558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84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(รวม47!$D$31:$K$31,รวม47!$O$31:$P$31)</c:f>
              <c:strCache/>
            </c:strRef>
          </c:cat>
          <c:val>
            <c:numRef>
              <c:f>(รวม47!$D$57:$K$57,รวม47!$O$57:$P$57)</c:f>
              <c:numCache/>
            </c:numRef>
          </c:val>
          <c:shape val="box"/>
        </c:ser>
        <c:gapDepth val="0"/>
        <c:shape val="box"/>
        <c:axId val="62512096"/>
        <c:axId val="25737953"/>
      </c:bar3D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5120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19050</xdr:rowOff>
    </xdr:from>
    <xdr:to>
      <xdr:col>27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6743700" y="571500"/>
        <a:ext cx="6315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266700</xdr:rowOff>
    </xdr:from>
    <xdr:to>
      <xdr:col>12</xdr:col>
      <xdr:colOff>238125</xdr:colOff>
      <xdr:row>29</xdr:row>
      <xdr:rowOff>266700</xdr:rowOff>
    </xdr:to>
    <xdr:sp>
      <xdr:nvSpPr>
        <xdr:cNvPr id="2" name="Line 2"/>
        <xdr:cNvSpPr>
          <a:spLocks/>
        </xdr:cNvSpPr>
      </xdr:nvSpPr>
      <xdr:spPr>
        <a:xfrm>
          <a:off x="5448300" y="829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>
          <a:off x="66770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40</xdr:row>
      <xdr:rowOff>295275</xdr:rowOff>
    </xdr:from>
    <xdr:to>
      <xdr:col>12</xdr:col>
      <xdr:colOff>238125</xdr:colOff>
      <xdr:row>40</xdr:row>
      <xdr:rowOff>295275</xdr:rowOff>
    </xdr:to>
    <xdr:sp>
      <xdr:nvSpPr>
        <xdr:cNvPr id="13" name="Line 25"/>
        <xdr:cNvSpPr>
          <a:spLocks/>
        </xdr:cNvSpPr>
      </xdr:nvSpPr>
      <xdr:spPr>
        <a:xfrm>
          <a:off x="5448300" y="11572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51</xdr:row>
      <xdr:rowOff>304800</xdr:rowOff>
    </xdr:from>
    <xdr:to>
      <xdr:col>12</xdr:col>
      <xdr:colOff>247650</xdr:colOff>
      <xdr:row>51</xdr:row>
      <xdr:rowOff>304800</xdr:rowOff>
    </xdr:to>
    <xdr:sp>
      <xdr:nvSpPr>
        <xdr:cNvPr id="14" name="Line 27"/>
        <xdr:cNvSpPr>
          <a:spLocks/>
        </xdr:cNvSpPr>
      </xdr:nvSpPr>
      <xdr:spPr>
        <a:xfrm>
          <a:off x="5457825" y="1489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38100</xdr:rowOff>
    </xdr:from>
    <xdr:to>
      <xdr:col>26</xdr:col>
      <xdr:colOff>247650</xdr:colOff>
      <xdr:row>41</xdr:row>
      <xdr:rowOff>152400</xdr:rowOff>
    </xdr:to>
    <xdr:graphicFrame>
      <xdr:nvGraphicFramePr>
        <xdr:cNvPr id="15" name="Chart 28"/>
        <xdr:cNvGraphicFramePr/>
      </xdr:nvGraphicFramePr>
      <xdr:xfrm>
        <a:off x="6696075" y="7496175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41</xdr:row>
      <xdr:rowOff>85725</xdr:rowOff>
    </xdr:from>
    <xdr:to>
      <xdr:col>26</xdr:col>
      <xdr:colOff>247650</xdr:colOff>
      <xdr:row>57</xdr:row>
      <xdr:rowOff>209550</xdr:rowOff>
    </xdr:to>
    <xdr:graphicFrame>
      <xdr:nvGraphicFramePr>
        <xdr:cNvPr id="16" name="Chart 29"/>
        <xdr:cNvGraphicFramePr/>
      </xdr:nvGraphicFramePr>
      <xdr:xfrm>
        <a:off x="6743700" y="11868150"/>
        <a:ext cx="62769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152400</xdr:colOff>
      <xdr:row>61</xdr:row>
      <xdr:rowOff>266700</xdr:rowOff>
    </xdr:from>
    <xdr:to>
      <xdr:col>12</xdr:col>
      <xdr:colOff>228600</xdr:colOff>
      <xdr:row>61</xdr:row>
      <xdr:rowOff>266700</xdr:rowOff>
    </xdr:to>
    <xdr:sp>
      <xdr:nvSpPr>
        <xdr:cNvPr id="17" name="Line 30"/>
        <xdr:cNvSpPr>
          <a:spLocks/>
        </xdr:cNvSpPr>
      </xdr:nvSpPr>
      <xdr:spPr>
        <a:xfrm>
          <a:off x="5438775" y="17887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152400</xdr:colOff>
      <xdr:row>71</xdr:row>
      <xdr:rowOff>266700</xdr:rowOff>
    </xdr:from>
    <xdr:to>
      <xdr:col>12</xdr:col>
      <xdr:colOff>228600</xdr:colOff>
      <xdr:row>71</xdr:row>
      <xdr:rowOff>266700</xdr:rowOff>
    </xdr:to>
    <xdr:sp>
      <xdr:nvSpPr>
        <xdr:cNvPr id="18" name="Line 31"/>
        <xdr:cNvSpPr>
          <a:spLocks/>
        </xdr:cNvSpPr>
      </xdr:nvSpPr>
      <xdr:spPr>
        <a:xfrm>
          <a:off x="5438775" y="20745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81</xdr:row>
      <xdr:rowOff>257175</xdr:rowOff>
    </xdr:from>
    <xdr:to>
      <xdr:col>12</xdr:col>
      <xdr:colOff>238125</xdr:colOff>
      <xdr:row>81</xdr:row>
      <xdr:rowOff>257175</xdr:rowOff>
    </xdr:to>
    <xdr:sp>
      <xdr:nvSpPr>
        <xdr:cNvPr id="19" name="Line 32"/>
        <xdr:cNvSpPr>
          <a:spLocks/>
        </xdr:cNvSpPr>
      </xdr:nvSpPr>
      <xdr:spPr>
        <a:xfrm>
          <a:off x="5448300" y="23593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125</xdr:row>
      <xdr:rowOff>228600</xdr:rowOff>
    </xdr:from>
    <xdr:to>
      <xdr:col>12</xdr:col>
      <xdr:colOff>247650</xdr:colOff>
      <xdr:row>125</xdr:row>
      <xdr:rowOff>228600</xdr:rowOff>
    </xdr:to>
    <xdr:sp>
      <xdr:nvSpPr>
        <xdr:cNvPr id="20" name="Line 34"/>
        <xdr:cNvSpPr>
          <a:spLocks/>
        </xdr:cNvSpPr>
      </xdr:nvSpPr>
      <xdr:spPr>
        <a:xfrm>
          <a:off x="5457825" y="36061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135</xdr:row>
      <xdr:rowOff>228600</xdr:rowOff>
    </xdr:from>
    <xdr:to>
      <xdr:col>12</xdr:col>
      <xdr:colOff>247650</xdr:colOff>
      <xdr:row>135</xdr:row>
      <xdr:rowOff>228600</xdr:rowOff>
    </xdr:to>
    <xdr:sp>
      <xdr:nvSpPr>
        <xdr:cNvPr id="21" name="Line 35"/>
        <xdr:cNvSpPr>
          <a:spLocks/>
        </xdr:cNvSpPr>
      </xdr:nvSpPr>
      <xdr:spPr>
        <a:xfrm>
          <a:off x="5457825" y="389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145</xdr:row>
      <xdr:rowOff>228600</xdr:rowOff>
    </xdr:from>
    <xdr:to>
      <xdr:col>12</xdr:col>
      <xdr:colOff>247650</xdr:colOff>
      <xdr:row>145</xdr:row>
      <xdr:rowOff>228600</xdr:rowOff>
    </xdr:to>
    <xdr:sp>
      <xdr:nvSpPr>
        <xdr:cNvPr id="22" name="Line 36"/>
        <xdr:cNvSpPr>
          <a:spLocks/>
        </xdr:cNvSpPr>
      </xdr:nvSpPr>
      <xdr:spPr>
        <a:xfrm>
          <a:off x="5457825" y="417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155</xdr:row>
      <xdr:rowOff>228600</xdr:rowOff>
    </xdr:from>
    <xdr:to>
      <xdr:col>12</xdr:col>
      <xdr:colOff>247650</xdr:colOff>
      <xdr:row>155</xdr:row>
      <xdr:rowOff>228600</xdr:rowOff>
    </xdr:to>
    <xdr:sp>
      <xdr:nvSpPr>
        <xdr:cNvPr id="23" name="Line 37"/>
        <xdr:cNvSpPr>
          <a:spLocks/>
        </xdr:cNvSpPr>
      </xdr:nvSpPr>
      <xdr:spPr>
        <a:xfrm>
          <a:off x="5457825" y="44634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165</xdr:row>
      <xdr:rowOff>228600</xdr:rowOff>
    </xdr:from>
    <xdr:to>
      <xdr:col>12</xdr:col>
      <xdr:colOff>247650</xdr:colOff>
      <xdr:row>165</xdr:row>
      <xdr:rowOff>228600</xdr:rowOff>
    </xdr:to>
    <xdr:sp>
      <xdr:nvSpPr>
        <xdr:cNvPr id="24" name="Line 38"/>
        <xdr:cNvSpPr>
          <a:spLocks/>
        </xdr:cNvSpPr>
      </xdr:nvSpPr>
      <xdr:spPr>
        <a:xfrm>
          <a:off x="5457825" y="47491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175</xdr:row>
      <xdr:rowOff>228600</xdr:rowOff>
    </xdr:from>
    <xdr:to>
      <xdr:col>12</xdr:col>
      <xdr:colOff>247650</xdr:colOff>
      <xdr:row>175</xdr:row>
      <xdr:rowOff>228600</xdr:rowOff>
    </xdr:to>
    <xdr:sp>
      <xdr:nvSpPr>
        <xdr:cNvPr id="25" name="Line 39"/>
        <xdr:cNvSpPr>
          <a:spLocks/>
        </xdr:cNvSpPr>
      </xdr:nvSpPr>
      <xdr:spPr>
        <a:xfrm>
          <a:off x="5457825" y="5034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94</xdr:row>
      <xdr:rowOff>266700</xdr:rowOff>
    </xdr:from>
    <xdr:to>
      <xdr:col>12</xdr:col>
      <xdr:colOff>238125</xdr:colOff>
      <xdr:row>94</xdr:row>
      <xdr:rowOff>266700</xdr:rowOff>
    </xdr:to>
    <xdr:sp>
      <xdr:nvSpPr>
        <xdr:cNvPr id="26" name="Line 40"/>
        <xdr:cNvSpPr>
          <a:spLocks/>
        </xdr:cNvSpPr>
      </xdr:nvSpPr>
      <xdr:spPr>
        <a:xfrm>
          <a:off x="5448300" y="27270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104</xdr:row>
      <xdr:rowOff>266700</xdr:rowOff>
    </xdr:from>
    <xdr:to>
      <xdr:col>12</xdr:col>
      <xdr:colOff>238125</xdr:colOff>
      <xdr:row>104</xdr:row>
      <xdr:rowOff>266700</xdr:rowOff>
    </xdr:to>
    <xdr:sp>
      <xdr:nvSpPr>
        <xdr:cNvPr id="27" name="Line 41"/>
        <xdr:cNvSpPr>
          <a:spLocks/>
        </xdr:cNvSpPr>
      </xdr:nvSpPr>
      <xdr:spPr>
        <a:xfrm>
          <a:off x="5448300" y="30127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171450</xdr:colOff>
      <xdr:row>114</xdr:row>
      <xdr:rowOff>257175</xdr:rowOff>
    </xdr:from>
    <xdr:to>
      <xdr:col>12</xdr:col>
      <xdr:colOff>247650</xdr:colOff>
      <xdr:row>114</xdr:row>
      <xdr:rowOff>257175</xdr:rowOff>
    </xdr:to>
    <xdr:sp>
      <xdr:nvSpPr>
        <xdr:cNvPr id="28" name="Line 42"/>
        <xdr:cNvSpPr>
          <a:spLocks/>
        </xdr:cNvSpPr>
      </xdr:nvSpPr>
      <xdr:spPr>
        <a:xfrm>
          <a:off x="5457825" y="32975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view="pageBreakPreview" zoomScaleSheetLayoutView="100" workbookViewId="0" topLeftCell="A110">
      <selection activeCell="C124" sqref="C124"/>
    </sheetView>
  </sheetViews>
  <sheetFormatPr defaultColWidth="9.140625" defaultRowHeight="21.75"/>
  <cols>
    <col min="1" max="1" width="1.8515625" style="0" customWidth="1"/>
    <col min="2" max="2" width="11.8515625" style="0" customWidth="1"/>
    <col min="3" max="3" width="9.281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421875" style="0" bestFit="1" customWidth="1"/>
    <col min="8" max="8" width="5.421875" style="0" bestFit="1" customWidth="1"/>
    <col min="9" max="9" width="6.421875" style="0" bestFit="1" customWidth="1"/>
    <col min="10" max="10" width="5.421875" style="0" bestFit="1" customWidth="1"/>
    <col min="11" max="11" width="6.421875" style="0" bestFit="1" customWidth="1"/>
    <col min="12" max="12" width="8.8515625" style="0" customWidth="1"/>
    <col min="13" max="13" width="7.421875" style="0" bestFit="1" customWidth="1"/>
    <col min="14" max="14" width="4.57421875" style="0" bestFit="1" customWidth="1"/>
    <col min="15" max="16" width="4.421875" style="0" bestFit="1" customWidth="1"/>
    <col min="27" max="27" width="4.28125" style="0" customWidth="1"/>
  </cols>
  <sheetData>
    <row r="1" s="6" customFormat="1" ht="21.75">
      <c r="B1" s="10" t="s">
        <v>13</v>
      </c>
    </row>
    <row r="2" s="6" customFormat="1" ht="21.75">
      <c r="B2" s="10" t="s">
        <v>29</v>
      </c>
    </row>
    <row r="3" spans="1:16" s="6" customFormat="1" ht="21.75">
      <c r="A3" s="10"/>
      <c r="B3" s="2" t="s">
        <v>21</v>
      </c>
      <c r="C3" s="2" t="s">
        <v>20</v>
      </c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2" t="s">
        <v>7</v>
      </c>
      <c r="M3" s="2" t="s">
        <v>14</v>
      </c>
      <c r="N3" s="2" t="s">
        <v>15</v>
      </c>
      <c r="O3" s="2" t="s">
        <v>5</v>
      </c>
      <c r="P3" s="2" t="s">
        <v>6</v>
      </c>
    </row>
    <row r="4" spans="2:16" ht="21.75">
      <c r="B4" s="11" t="s">
        <v>22</v>
      </c>
      <c r="C4" s="4">
        <f>SUM(D4:K4,O4:P4)</f>
        <v>2094</v>
      </c>
      <c r="D4" s="4">
        <v>22</v>
      </c>
      <c r="E4" s="4">
        <v>44</v>
      </c>
      <c r="F4" s="4">
        <v>50</v>
      </c>
      <c r="G4" s="4">
        <v>117</v>
      </c>
      <c r="H4" s="4">
        <v>107</v>
      </c>
      <c r="I4" s="4">
        <v>383</v>
      </c>
      <c r="J4" s="4">
        <v>301</v>
      </c>
      <c r="K4" s="4">
        <v>1069</v>
      </c>
      <c r="L4" s="4">
        <f>SUM(D4:K4)</f>
        <v>2093</v>
      </c>
      <c r="M4" s="5">
        <f>(1*E4+1.5*F4+2*G4+2.5*H4+3*I4+3.5*J4+4*K4)/L4</f>
        <v>3.3917821309125658</v>
      </c>
      <c r="N4" s="5">
        <f>SQRT((D4*0^2+E4*1^2+F4*1.5^2+G4*2^2+H4*2.5^2+I4*3^2+J4*3.5^2+K4*4^2)/L4-M4^2)</f>
        <v>0.8332663732889558</v>
      </c>
      <c r="O4" s="4">
        <v>1</v>
      </c>
      <c r="P4" s="4">
        <v>0</v>
      </c>
    </row>
    <row r="5" spans="2:19" ht="21.75">
      <c r="B5" s="11" t="s">
        <v>19</v>
      </c>
      <c r="C5" s="4">
        <f>SUM(D5:K5,O5:P5)</f>
        <v>1393</v>
      </c>
      <c r="D5" s="4">
        <v>43</v>
      </c>
      <c r="E5" s="4">
        <v>286</v>
      </c>
      <c r="F5" s="4">
        <v>137</v>
      </c>
      <c r="G5" s="4">
        <v>313</v>
      </c>
      <c r="H5" s="4">
        <v>131</v>
      </c>
      <c r="I5" s="4">
        <v>198</v>
      </c>
      <c r="J5" s="4">
        <v>86</v>
      </c>
      <c r="K5" s="4">
        <v>197</v>
      </c>
      <c r="L5" s="4">
        <f>SUM(D5:K5)</f>
        <v>1391</v>
      </c>
      <c r="M5" s="5">
        <f>(1*E5+1.5*F5+2*G5+2.5*H5+3*I5+3.5*J5+4*K5)/L5</f>
        <v>2.248741912293314</v>
      </c>
      <c r="N5" s="5">
        <f>SQRT((D5*0^2+E5*1^2+F5*1.5^2+G5*2^2+H5*2.5^2+I5*3^2+J5*3.5^2+K5*4^2)/L5-M5^2)</f>
        <v>1.0786588373441677</v>
      </c>
      <c r="O5" s="4">
        <v>1</v>
      </c>
      <c r="P5" s="4">
        <v>1</v>
      </c>
      <c r="Q5">
        <v>1.0786588373441677</v>
      </c>
      <c r="R5">
        <v>1</v>
      </c>
      <c r="S5">
        <v>1</v>
      </c>
    </row>
    <row r="6" spans="2:16" ht="21.75">
      <c r="B6" s="11" t="s">
        <v>17</v>
      </c>
      <c r="C6" s="4">
        <f aca="true" t="shared" si="0" ref="C6:C11">SUM(D6:K6,O6:P6)</f>
        <v>1274</v>
      </c>
      <c r="D6" s="4">
        <v>19</v>
      </c>
      <c r="E6" s="4">
        <v>117</v>
      </c>
      <c r="F6" s="4">
        <v>121</v>
      </c>
      <c r="G6" s="4">
        <v>274</v>
      </c>
      <c r="H6" s="4">
        <v>159</v>
      </c>
      <c r="I6" s="4">
        <v>276</v>
      </c>
      <c r="J6" s="4">
        <v>86</v>
      </c>
      <c r="K6" s="4">
        <v>216</v>
      </c>
      <c r="L6" s="4">
        <f aca="true" t="shared" si="1" ref="L6:L12">SUM(D6:K6)</f>
        <v>1268</v>
      </c>
      <c r="M6" s="5">
        <f aca="true" t="shared" si="2" ref="M6:M11">(1*E6+1.5*F6+2*G6+2.5*H6+3*I6+3.5*J6+4*K6)/L6</f>
        <v>2.552839116719243</v>
      </c>
      <c r="N6" s="5">
        <f aca="true" t="shared" si="3" ref="N6:N11">SQRT((D6*0^2+E6*1^2+F6*1.5^2+G6*2^2+H6*2.5^2+I6*3^2+J6*3.5^2+K6*4^2)/L6-M6^2)</f>
        <v>0.9764416580912566</v>
      </c>
      <c r="O6" s="4">
        <v>6</v>
      </c>
      <c r="P6" s="4">
        <v>0</v>
      </c>
    </row>
    <row r="7" spans="2:16" ht="21.75">
      <c r="B7" s="11" t="s">
        <v>23</v>
      </c>
      <c r="C7" s="4">
        <f t="shared" si="0"/>
        <v>1675</v>
      </c>
      <c r="D7" s="4">
        <v>14</v>
      </c>
      <c r="E7" s="4">
        <v>50</v>
      </c>
      <c r="F7" s="4">
        <v>58</v>
      </c>
      <c r="G7" s="4">
        <v>231</v>
      </c>
      <c r="H7" s="4">
        <v>120</v>
      </c>
      <c r="I7" s="4">
        <v>345</v>
      </c>
      <c r="J7" s="4">
        <v>115</v>
      </c>
      <c r="K7" s="4">
        <v>741</v>
      </c>
      <c r="L7" s="4">
        <f t="shared" si="1"/>
        <v>1674</v>
      </c>
      <c r="M7" s="5">
        <f t="shared" si="2"/>
        <v>3.16636798088411</v>
      </c>
      <c r="N7" s="5">
        <f t="shared" si="3"/>
        <v>0.9277729006344154</v>
      </c>
      <c r="O7" s="4">
        <v>1</v>
      </c>
      <c r="P7" s="4">
        <v>0</v>
      </c>
    </row>
    <row r="8" spans="2:16" ht="21.75">
      <c r="B8" s="11" t="s">
        <v>18</v>
      </c>
      <c r="C8" s="4">
        <f t="shared" si="0"/>
        <v>1740</v>
      </c>
      <c r="D8" s="4">
        <v>33</v>
      </c>
      <c r="E8" s="4">
        <v>205</v>
      </c>
      <c r="F8" s="4">
        <v>142</v>
      </c>
      <c r="G8" s="4">
        <v>362</v>
      </c>
      <c r="H8" s="4">
        <v>192</v>
      </c>
      <c r="I8" s="4">
        <v>374</v>
      </c>
      <c r="J8" s="4">
        <v>117</v>
      </c>
      <c r="K8" s="4">
        <v>306</v>
      </c>
      <c r="L8" s="4">
        <f t="shared" si="1"/>
        <v>1731</v>
      </c>
      <c r="M8" s="5">
        <f t="shared" si="2"/>
        <v>2.5288850375505487</v>
      </c>
      <c r="N8" s="5">
        <f t="shared" si="3"/>
        <v>1.0190433286541107</v>
      </c>
      <c r="O8" s="4">
        <v>9</v>
      </c>
      <c r="P8" s="4">
        <v>0</v>
      </c>
    </row>
    <row r="9" spans="2:16" ht="21.75">
      <c r="B9" s="11" t="s">
        <v>24</v>
      </c>
      <c r="C9" s="4">
        <f t="shared" si="0"/>
        <v>882</v>
      </c>
      <c r="D9" s="2">
        <v>6</v>
      </c>
      <c r="E9" s="2">
        <v>21</v>
      </c>
      <c r="F9" s="2">
        <v>18</v>
      </c>
      <c r="G9" s="2">
        <v>72</v>
      </c>
      <c r="H9" s="2">
        <v>143</v>
      </c>
      <c r="I9" s="2">
        <v>212</v>
      </c>
      <c r="J9" s="2">
        <v>69</v>
      </c>
      <c r="K9" s="2">
        <v>339</v>
      </c>
      <c r="L9" s="4">
        <f t="shared" si="1"/>
        <v>880</v>
      </c>
      <c r="M9" s="5">
        <f t="shared" si="2"/>
        <v>3.1625</v>
      </c>
      <c r="N9" s="5">
        <f t="shared" si="3"/>
        <v>0.8388726878159974</v>
      </c>
      <c r="O9" s="2">
        <v>0</v>
      </c>
      <c r="P9" s="2">
        <v>2</v>
      </c>
    </row>
    <row r="10" spans="2:16" ht="21.75">
      <c r="B10" s="11" t="s">
        <v>25</v>
      </c>
      <c r="C10" s="4">
        <f t="shared" si="0"/>
        <v>1838</v>
      </c>
      <c r="D10" s="2">
        <v>130</v>
      </c>
      <c r="E10" s="2">
        <v>91</v>
      </c>
      <c r="F10" s="2">
        <v>181</v>
      </c>
      <c r="G10" s="2">
        <v>439</v>
      </c>
      <c r="H10" s="2">
        <v>279</v>
      </c>
      <c r="I10" s="2">
        <v>492</v>
      </c>
      <c r="J10" s="2">
        <v>82</v>
      </c>
      <c r="K10" s="2">
        <v>144</v>
      </c>
      <c r="L10" s="4">
        <f t="shared" si="1"/>
        <v>1838</v>
      </c>
      <c r="M10" s="5">
        <f t="shared" si="2"/>
        <v>2.3269858541893362</v>
      </c>
      <c r="N10" s="5">
        <f t="shared" si="3"/>
        <v>0.9846431006758194</v>
      </c>
      <c r="O10" s="2">
        <v>0</v>
      </c>
      <c r="P10" s="2">
        <v>0</v>
      </c>
    </row>
    <row r="11" spans="2:16" ht="21.75">
      <c r="B11" s="11" t="s">
        <v>26</v>
      </c>
      <c r="C11" s="4">
        <f t="shared" si="0"/>
        <v>1303</v>
      </c>
      <c r="D11" s="2">
        <v>102</v>
      </c>
      <c r="E11" s="2">
        <v>213</v>
      </c>
      <c r="F11" s="2">
        <v>103</v>
      </c>
      <c r="G11" s="2">
        <v>347</v>
      </c>
      <c r="H11" s="2">
        <v>103</v>
      </c>
      <c r="I11" s="2">
        <v>213</v>
      </c>
      <c r="J11" s="2">
        <v>69</v>
      </c>
      <c r="K11" s="2">
        <v>149</v>
      </c>
      <c r="L11" s="4">
        <f t="shared" si="1"/>
        <v>1299</v>
      </c>
      <c r="M11" s="5">
        <f t="shared" si="2"/>
        <v>2.1520400307929175</v>
      </c>
      <c r="N11" s="5">
        <f t="shared" si="3"/>
        <v>1.112156251282119</v>
      </c>
      <c r="O11" s="2">
        <v>4</v>
      </c>
      <c r="P11" s="2">
        <v>0</v>
      </c>
    </row>
    <row r="12" spans="2:16" ht="21.75">
      <c r="B12" s="2" t="s">
        <v>7</v>
      </c>
      <c r="C12" s="4">
        <f>SUM(C4:C11)</f>
        <v>12199</v>
      </c>
      <c r="D12" s="4">
        <f aca="true" t="shared" si="4" ref="D12:K12">SUM(D4:D11)</f>
        <v>369</v>
      </c>
      <c r="E12" s="4">
        <f t="shared" si="4"/>
        <v>1027</v>
      </c>
      <c r="F12" s="4">
        <f t="shared" si="4"/>
        <v>810</v>
      </c>
      <c r="G12" s="4">
        <f t="shared" si="4"/>
        <v>2155</v>
      </c>
      <c r="H12" s="4">
        <f t="shared" si="4"/>
        <v>1234</v>
      </c>
      <c r="I12" s="4">
        <f t="shared" si="4"/>
        <v>2493</v>
      </c>
      <c r="J12" s="4">
        <f t="shared" si="4"/>
        <v>925</v>
      </c>
      <c r="K12" s="4">
        <f t="shared" si="4"/>
        <v>3161</v>
      </c>
      <c r="L12" s="4">
        <f t="shared" si="1"/>
        <v>12174</v>
      </c>
      <c r="M12" s="5">
        <f>(1*E12+1.5*F12+2*G12+2.5*H12+3*I12+3.5*J12+4*K12)/L12</f>
        <v>2.7104895679316576</v>
      </c>
      <c r="N12" s="5">
        <f>SQRT((D12*0^2+E12*1^2+F12*1.5^2+G12*2^2+H12*2.5^2+I12*3^2+J12*3.5^2+K12*4^2)/L12-M12^2)</f>
        <v>1.0756986215528215</v>
      </c>
      <c r="O12" s="4">
        <f>SUM(O4:O11)</f>
        <v>22</v>
      </c>
      <c r="P12" s="4">
        <f>SUM(P4:P11)</f>
        <v>3</v>
      </c>
    </row>
    <row r="13" spans="2:16" ht="21.75">
      <c r="B13" s="2" t="s">
        <v>8</v>
      </c>
      <c r="C13" s="1">
        <f aca="true" t="shared" si="5" ref="C13:L13">C12*100/$C$12</f>
        <v>100</v>
      </c>
      <c r="D13" s="1">
        <f t="shared" si="5"/>
        <v>3.024838101483728</v>
      </c>
      <c r="E13" s="1">
        <f t="shared" si="5"/>
        <v>8.41872284613493</v>
      </c>
      <c r="F13" s="1">
        <f t="shared" si="5"/>
        <v>6.639888515452086</v>
      </c>
      <c r="G13" s="1">
        <f t="shared" si="5"/>
        <v>17.66538240839413</v>
      </c>
      <c r="H13" s="1">
        <f t="shared" si="5"/>
        <v>10.11558324452824</v>
      </c>
      <c r="I13" s="1">
        <f t="shared" si="5"/>
        <v>20.43610131978031</v>
      </c>
      <c r="J13" s="1">
        <f t="shared" si="5"/>
        <v>7.5825887367817035</v>
      </c>
      <c r="K13" s="1">
        <f t="shared" si="5"/>
        <v>25.91195999672104</v>
      </c>
      <c r="L13" s="1">
        <f t="shared" si="5"/>
        <v>99.79506516927617</v>
      </c>
      <c r="M13" s="1"/>
      <c r="N13" s="1"/>
      <c r="O13" s="1">
        <f>O12*100/$C$12</f>
        <v>0.18034265103697025</v>
      </c>
      <c r="P13" s="1">
        <f>P12*100/$C$12</f>
        <v>0.02459217968685958</v>
      </c>
    </row>
    <row r="14" spans="3:16" ht="21.75"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="6" customFormat="1" ht="21.75">
      <c r="B15" s="10" t="s">
        <v>13</v>
      </c>
    </row>
    <row r="16" s="6" customFormat="1" ht="21.75">
      <c r="B16" s="10" t="s">
        <v>30</v>
      </c>
    </row>
    <row r="17" spans="2:16" ht="21.75">
      <c r="B17" s="11" t="s">
        <v>22</v>
      </c>
      <c r="C17" s="4">
        <f aca="true" t="shared" si="6" ref="C17:C24">SUM(D17:K17,O17:P17)</f>
        <v>6489</v>
      </c>
      <c r="D17" s="4">
        <v>116</v>
      </c>
      <c r="E17" s="4">
        <v>437</v>
      </c>
      <c r="F17" s="4">
        <v>350</v>
      </c>
      <c r="G17" s="4">
        <v>605</v>
      </c>
      <c r="H17" s="4">
        <v>678</v>
      </c>
      <c r="I17" s="4">
        <v>923</v>
      </c>
      <c r="J17" s="4">
        <v>848</v>
      </c>
      <c r="K17" s="4">
        <v>2506</v>
      </c>
      <c r="L17" s="4">
        <f>SUM(D17:K17)</f>
        <v>6463</v>
      </c>
      <c r="M17" s="5">
        <f>(1*E17+1.5*F17+2*G17+2.5*H17+3*I17+3.5*J17+4*K17)/L17</f>
        <v>3.036979730775182</v>
      </c>
      <c r="N17" s="5">
        <f>SQRT((D17*0^2+E17*1^2+F17*1.5^2+G17*2^2+H17*2.5^2+I17*3^2+J17*3.5^2+K17*4^2)/L17-M17^2)</f>
        <v>1.0454000123782072</v>
      </c>
      <c r="O17" s="4">
        <v>13</v>
      </c>
      <c r="P17" s="4">
        <v>13</v>
      </c>
    </row>
    <row r="18" spans="2:16" ht="21.75">
      <c r="B18" s="11" t="s">
        <v>19</v>
      </c>
      <c r="C18" s="4">
        <f t="shared" si="6"/>
        <v>3849</v>
      </c>
      <c r="D18" s="4">
        <v>127</v>
      </c>
      <c r="E18" s="4">
        <v>508</v>
      </c>
      <c r="F18" s="4">
        <v>461</v>
      </c>
      <c r="G18" s="4">
        <v>800</v>
      </c>
      <c r="H18" s="4">
        <v>496</v>
      </c>
      <c r="I18" s="4">
        <v>581</v>
      </c>
      <c r="J18" s="4">
        <v>299</v>
      </c>
      <c r="K18" s="4">
        <v>553</v>
      </c>
      <c r="L18" s="4">
        <f aca="true" t="shared" si="7" ref="L18:L24">SUM(D18:K18)</f>
        <v>3825</v>
      </c>
      <c r="M18" s="5">
        <f aca="true" t="shared" si="8" ref="M18:M24">(1*E18+1.5*F18+2*G18+2.5*H18+3*I18+3.5*J18+4*K18)/L18</f>
        <v>2.363660130718954</v>
      </c>
      <c r="N18" s="5">
        <f aca="true" t="shared" si="9" ref="N18:N24">SQRT((D18*0^2+E18*1^2+F18*1.5^2+G18*2^2+H18*2.5^2+I18*3^2+J18*3.5^2+K18*4^2)/L18-M18^2)</f>
        <v>1.049761723125084</v>
      </c>
      <c r="O18" s="4">
        <v>14</v>
      </c>
      <c r="P18" s="4">
        <v>10</v>
      </c>
    </row>
    <row r="19" spans="2:16" ht="21.75">
      <c r="B19" s="11" t="s">
        <v>17</v>
      </c>
      <c r="C19" s="4">
        <f t="shared" si="6"/>
        <v>2853</v>
      </c>
      <c r="D19" s="4">
        <v>104</v>
      </c>
      <c r="E19" s="4">
        <v>513</v>
      </c>
      <c r="F19" s="4">
        <v>316</v>
      </c>
      <c r="G19" s="4">
        <v>589</v>
      </c>
      <c r="H19" s="4">
        <v>387</v>
      </c>
      <c r="I19" s="4">
        <v>478</v>
      </c>
      <c r="J19" s="4">
        <v>202</v>
      </c>
      <c r="K19" s="4">
        <v>253</v>
      </c>
      <c r="L19" s="4">
        <f t="shared" si="7"/>
        <v>2842</v>
      </c>
      <c r="M19" s="5">
        <f t="shared" si="8"/>
        <v>2.21164672765658</v>
      </c>
      <c r="N19" s="5">
        <f t="shared" si="9"/>
        <v>1.0139672873704269</v>
      </c>
      <c r="O19" s="4">
        <v>6</v>
      </c>
      <c r="P19" s="4">
        <v>5</v>
      </c>
    </row>
    <row r="20" spans="2:16" ht="21.75">
      <c r="B20" s="11" t="s">
        <v>23</v>
      </c>
      <c r="C20" s="4">
        <f t="shared" si="6"/>
        <v>4797</v>
      </c>
      <c r="D20" s="4">
        <v>67</v>
      </c>
      <c r="E20" s="4">
        <v>293</v>
      </c>
      <c r="F20" s="4">
        <v>181</v>
      </c>
      <c r="G20" s="4">
        <v>423</v>
      </c>
      <c r="H20" s="4">
        <v>391</v>
      </c>
      <c r="I20" s="4">
        <v>907</v>
      </c>
      <c r="J20" s="4">
        <v>801</v>
      </c>
      <c r="K20" s="4">
        <v>1724</v>
      </c>
      <c r="L20" s="4">
        <f t="shared" si="7"/>
        <v>4787</v>
      </c>
      <c r="M20" s="5">
        <f t="shared" si="8"/>
        <v>3.0934823480259035</v>
      </c>
      <c r="N20" s="5">
        <f t="shared" si="9"/>
        <v>0.9787182531789107</v>
      </c>
      <c r="O20" s="4">
        <v>3</v>
      </c>
      <c r="P20" s="4">
        <v>7</v>
      </c>
    </row>
    <row r="21" spans="2:16" ht="21.75">
      <c r="B21" s="11" t="s">
        <v>18</v>
      </c>
      <c r="C21" s="4">
        <f t="shared" si="6"/>
        <v>3788</v>
      </c>
      <c r="D21" s="4">
        <v>146</v>
      </c>
      <c r="E21" s="4">
        <v>601</v>
      </c>
      <c r="F21" s="4">
        <v>495</v>
      </c>
      <c r="G21" s="4">
        <v>868</v>
      </c>
      <c r="H21" s="4">
        <v>504</v>
      </c>
      <c r="I21" s="4">
        <v>645</v>
      </c>
      <c r="J21" s="4">
        <v>222</v>
      </c>
      <c r="K21" s="4">
        <v>299</v>
      </c>
      <c r="L21" s="4">
        <f t="shared" si="7"/>
        <v>3780</v>
      </c>
      <c r="M21" s="5">
        <f t="shared" si="8"/>
        <v>2.181878306878307</v>
      </c>
      <c r="N21" s="5">
        <f t="shared" si="9"/>
        <v>0.9826818751409159</v>
      </c>
      <c r="O21" s="4">
        <v>8</v>
      </c>
      <c r="P21" s="4">
        <v>0</v>
      </c>
    </row>
    <row r="22" spans="2:16" ht="21.75">
      <c r="B22" s="11" t="s">
        <v>24</v>
      </c>
      <c r="C22" s="4">
        <f t="shared" si="6"/>
        <v>2571</v>
      </c>
      <c r="D22" s="2">
        <v>31</v>
      </c>
      <c r="E22" s="2">
        <v>97</v>
      </c>
      <c r="F22" s="2">
        <v>154</v>
      </c>
      <c r="G22" s="2">
        <v>339</v>
      </c>
      <c r="H22" s="2">
        <v>427</v>
      </c>
      <c r="I22" s="2">
        <v>727</v>
      </c>
      <c r="J22" s="2">
        <v>336</v>
      </c>
      <c r="K22" s="2">
        <v>443</v>
      </c>
      <c r="L22" s="4">
        <f t="shared" si="7"/>
        <v>2554</v>
      </c>
      <c r="M22" s="5">
        <f t="shared" si="8"/>
        <v>2.8200861393891934</v>
      </c>
      <c r="N22" s="5">
        <f t="shared" si="9"/>
        <v>0.8633265009481434</v>
      </c>
      <c r="O22" s="2">
        <v>4</v>
      </c>
      <c r="P22" s="2">
        <v>13</v>
      </c>
    </row>
    <row r="23" spans="2:16" ht="21.75">
      <c r="B23" s="11" t="s">
        <v>25</v>
      </c>
      <c r="C23" s="4">
        <f t="shared" si="6"/>
        <v>5229</v>
      </c>
      <c r="D23" s="2">
        <v>192</v>
      </c>
      <c r="E23" s="2">
        <v>540</v>
      </c>
      <c r="F23" s="2">
        <v>458</v>
      </c>
      <c r="G23" s="2">
        <v>957</v>
      </c>
      <c r="H23" s="2">
        <v>794</v>
      </c>
      <c r="I23" s="2">
        <v>1148</v>
      </c>
      <c r="J23" s="2">
        <v>514</v>
      </c>
      <c r="K23" s="2">
        <v>615</v>
      </c>
      <c r="L23" s="4">
        <f t="shared" si="7"/>
        <v>5218</v>
      </c>
      <c r="M23" s="5">
        <f t="shared" si="8"/>
        <v>2.458604829436566</v>
      </c>
      <c r="N23" s="5">
        <f t="shared" si="9"/>
        <v>1.0066907867855868</v>
      </c>
      <c r="O23" s="2">
        <v>11</v>
      </c>
      <c r="P23" s="2">
        <v>0</v>
      </c>
    </row>
    <row r="24" spans="2:16" ht="21.75">
      <c r="B24" s="11" t="s">
        <v>26</v>
      </c>
      <c r="C24" s="4">
        <f t="shared" si="6"/>
        <v>4313</v>
      </c>
      <c r="D24" s="2">
        <v>110</v>
      </c>
      <c r="E24" s="2">
        <v>946</v>
      </c>
      <c r="F24" s="2">
        <v>505</v>
      </c>
      <c r="G24" s="2">
        <v>848</v>
      </c>
      <c r="H24" s="2">
        <v>483</v>
      </c>
      <c r="I24" s="2">
        <v>556</v>
      </c>
      <c r="J24" s="2">
        <v>350</v>
      </c>
      <c r="K24" s="2">
        <v>497</v>
      </c>
      <c r="L24" s="4">
        <f t="shared" si="7"/>
        <v>4295</v>
      </c>
      <c r="M24" s="5">
        <f t="shared" si="8"/>
        <v>2.2090803259604193</v>
      </c>
      <c r="N24" s="5">
        <f t="shared" si="9"/>
        <v>1.0545920283614314</v>
      </c>
      <c r="O24" s="2">
        <v>18</v>
      </c>
      <c r="P24" s="2">
        <v>0</v>
      </c>
    </row>
    <row r="25" spans="2:16" ht="21.75">
      <c r="B25" s="2" t="s">
        <v>7</v>
      </c>
      <c r="C25" s="4">
        <f>SUM(C17:C24)</f>
        <v>33889</v>
      </c>
      <c r="D25" s="4">
        <f aca="true" t="shared" si="10" ref="D25:L25">SUM(D17:D24)</f>
        <v>893</v>
      </c>
      <c r="E25" s="4">
        <f t="shared" si="10"/>
        <v>3935</v>
      </c>
      <c r="F25" s="4">
        <f t="shared" si="10"/>
        <v>2920</v>
      </c>
      <c r="G25" s="4">
        <f t="shared" si="10"/>
        <v>5429</v>
      </c>
      <c r="H25" s="4">
        <f t="shared" si="10"/>
        <v>4160</v>
      </c>
      <c r="I25" s="4">
        <f t="shared" si="10"/>
        <v>5965</v>
      </c>
      <c r="J25" s="4">
        <f t="shared" si="10"/>
        <v>3572</v>
      </c>
      <c r="K25" s="4">
        <f t="shared" si="10"/>
        <v>6890</v>
      </c>
      <c r="L25" s="4">
        <f t="shared" si="10"/>
        <v>33764</v>
      </c>
      <c r="M25" s="5">
        <f>(1*E25+1.5*F25+2*G25+2.5*H25+3*I25+3.5*J25+4*K25)/L25</f>
        <v>2.592406113019784</v>
      </c>
      <c r="N25" s="5">
        <f>SQRT((D25*0^2+E25*1^2+F25*1.5^2+G25*2^2+H25*2.5^2+I25*3^2+J25*3.5^2+K25*4^2)/L25-M25^2)</f>
        <v>1.0746027845826078</v>
      </c>
      <c r="O25" s="4">
        <f>SUM(O17:O24)</f>
        <v>77</v>
      </c>
      <c r="P25" s="4">
        <f>SUM(P17:P24)</f>
        <v>48</v>
      </c>
    </row>
    <row r="26" spans="2:16" ht="21.75">
      <c r="B26" s="2" t="s">
        <v>8</v>
      </c>
      <c r="C26" s="1">
        <f aca="true" t="shared" si="11" ref="C26:L26">C25*100/$C$25</f>
        <v>100</v>
      </c>
      <c r="D26" s="1">
        <f t="shared" si="11"/>
        <v>2.635073327628434</v>
      </c>
      <c r="E26" s="1">
        <f t="shared" si="11"/>
        <v>11.611437339549706</v>
      </c>
      <c r="F26" s="1">
        <f t="shared" si="11"/>
        <v>8.616365192245272</v>
      </c>
      <c r="G26" s="1">
        <f t="shared" si="11"/>
        <v>16.019947475582047</v>
      </c>
      <c r="H26" s="1">
        <f t="shared" si="11"/>
        <v>12.275369588952167</v>
      </c>
      <c r="I26" s="1">
        <f t="shared" si="11"/>
        <v>17.601581634158578</v>
      </c>
      <c r="J26" s="1">
        <f t="shared" si="11"/>
        <v>10.540293310513736</v>
      </c>
      <c r="K26" s="1">
        <f t="shared" si="11"/>
        <v>20.33108088170203</v>
      </c>
      <c r="L26" s="1">
        <f t="shared" si="11"/>
        <v>99.63114875033196</v>
      </c>
      <c r="M26" s="1"/>
      <c r="N26" s="1"/>
      <c r="O26" s="1">
        <f>O25*100/$C$25</f>
        <v>0.22721236979550888</v>
      </c>
      <c r="P26" s="1">
        <f>P25*100/$C$25</f>
        <v>0.14163887987252502</v>
      </c>
    </row>
    <row r="27" spans="3:16" ht="21.75"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3:16" ht="21.75"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23.25">
      <c r="B29" s="13" t="s">
        <v>31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38.25" customHeight="1">
      <c r="A30" s="19" t="s">
        <v>9</v>
      </c>
      <c r="B30" s="19" t="s">
        <v>10</v>
      </c>
      <c r="C30" s="20" t="s">
        <v>27</v>
      </c>
      <c r="D30" s="21" t="s">
        <v>1</v>
      </c>
      <c r="E30" s="21"/>
      <c r="F30" s="21"/>
      <c r="G30" s="21"/>
      <c r="H30" s="21"/>
      <c r="I30" s="21"/>
      <c r="J30" s="21"/>
      <c r="K30" s="21"/>
      <c r="L30" s="17" t="s">
        <v>2</v>
      </c>
      <c r="M30" s="18" t="s">
        <v>3</v>
      </c>
      <c r="N30" s="18" t="s">
        <v>4</v>
      </c>
      <c r="O30" s="17" t="s">
        <v>16</v>
      </c>
      <c r="P30" s="17"/>
    </row>
    <row r="31" spans="1:16" ht="21.75">
      <c r="A31" s="19"/>
      <c r="B31" s="19"/>
      <c r="C31" s="20"/>
      <c r="D31" s="2">
        <v>0</v>
      </c>
      <c r="E31" s="2">
        <v>1</v>
      </c>
      <c r="F31" s="2">
        <v>1.5</v>
      </c>
      <c r="G31" s="2">
        <v>2</v>
      </c>
      <c r="H31" s="2">
        <v>2.5</v>
      </c>
      <c r="I31" s="2">
        <v>3</v>
      </c>
      <c r="J31" s="2">
        <v>3.5</v>
      </c>
      <c r="K31" s="2">
        <v>4</v>
      </c>
      <c r="L31" s="17"/>
      <c r="M31" s="18"/>
      <c r="N31" s="18"/>
      <c r="O31" s="2" t="s">
        <v>5</v>
      </c>
      <c r="P31" s="2" t="s">
        <v>6</v>
      </c>
    </row>
    <row r="32" spans="1:16" ht="21.75">
      <c r="A32" s="2">
        <v>1</v>
      </c>
      <c r="B32" s="2" t="s">
        <v>11</v>
      </c>
      <c r="C32" s="14">
        <f>SUM(D32:K32,O32:P32)</f>
        <v>12199</v>
      </c>
      <c r="D32" s="4">
        <v>369</v>
      </c>
      <c r="E32" s="4">
        <v>1027</v>
      </c>
      <c r="F32" s="4">
        <v>810</v>
      </c>
      <c r="G32" s="4">
        <v>2155</v>
      </c>
      <c r="H32" s="4">
        <v>1234</v>
      </c>
      <c r="I32" s="4">
        <v>2493</v>
      </c>
      <c r="J32" s="4">
        <v>925</v>
      </c>
      <c r="K32" s="4">
        <v>3161</v>
      </c>
      <c r="L32" s="4">
        <f>SUM(D32:K32)</f>
        <v>12174</v>
      </c>
      <c r="M32" s="5">
        <f>(1*E32+1.5*F32+2*G32+2.5*H32+3*I32+3.5*J32+4*K32)/L32</f>
        <v>2.7104895679316576</v>
      </c>
      <c r="N32" s="5">
        <f>SQRT((D32*0^2+E32*1^2+F32*1.5^2+G32*2^2+H32*2.5^2+I32*3^2+J32*3.5^2+K32*4^2)/L32-M32^2)</f>
        <v>1.0756986215528215</v>
      </c>
      <c r="O32" s="4">
        <v>22</v>
      </c>
      <c r="P32" s="4">
        <v>3</v>
      </c>
    </row>
    <row r="33" spans="1:16" ht="21.75">
      <c r="A33" s="2">
        <v>2</v>
      </c>
      <c r="B33" s="2" t="s">
        <v>12</v>
      </c>
      <c r="C33" s="14">
        <f>SUM(D33:K33,O33:P33)</f>
        <v>46205.50000000001</v>
      </c>
      <c r="D33" s="4">
        <f aca="true" t="shared" si="12" ref="D33:K33">SUM(D25:D32)</f>
        <v>1264.6350733276286</v>
      </c>
      <c r="E33" s="4">
        <f t="shared" si="12"/>
        <v>4974.61143733955</v>
      </c>
      <c r="F33" s="4">
        <f t="shared" si="12"/>
        <v>3740.116365192245</v>
      </c>
      <c r="G33" s="4">
        <f t="shared" si="12"/>
        <v>7602.019947475582</v>
      </c>
      <c r="H33" s="4">
        <f t="shared" si="12"/>
        <v>5408.775369588952</v>
      </c>
      <c r="I33" s="4">
        <f t="shared" si="12"/>
        <v>8478.601581634159</v>
      </c>
      <c r="J33" s="4">
        <f t="shared" si="12"/>
        <v>4511.040293310514</v>
      </c>
      <c r="K33" s="4">
        <f t="shared" si="12"/>
        <v>10075.331080881702</v>
      </c>
      <c r="L33" s="4">
        <f>SUM(D33:K33)</f>
        <v>46055.13114875033</v>
      </c>
      <c r="M33" s="5">
        <f>(1*E33+1.5*F33+2*G33+2.5*H33+3*I33+3.5*J33+4*K33)/L33</f>
        <v>2.623736625758069</v>
      </c>
      <c r="N33" s="5">
        <f>SQRT((D33*0^2+E33*1^2+F33*1.5^2+G33*2^2+H33*2.5^2+I33*3^2+J33*3.5^2+K33*4^2)/L33-M33^2)</f>
        <v>1.0761108570291553</v>
      </c>
      <c r="O33" s="4">
        <f>SUM(O25:O32)</f>
        <v>99.22721236979551</v>
      </c>
      <c r="P33" s="4">
        <f>SUM(P25:P32)</f>
        <v>51.141638879872524</v>
      </c>
    </row>
    <row r="34" spans="1:16" ht="21.75">
      <c r="A34" s="3"/>
      <c r="B34" s="2" t="s">
        <v>7</v>
      </c>
      <c r="C34" s="14">
        <f>SUM(C32:C33)</f>
        <v>58404.50000000001</v>
      </c>
      <c r="D34" s="14">
        <f aca="true" t="shared" si="13" ref="D34:L34">SUM(D32:D33)</f>
        <v>1633.6350733276286</v>
      </c>
      <c r="E34" s="14">
        <f t="shared" si="13"/>
        <v>6001.61143733955</v>
      </c>
      <c r="F34" s="14">
        <f t="shared" si="13"/>
        <v>4550.116365192245</v>
      </c>
      <c r="G34" s="14">
        <f t="shared" si="13"/>
        <v>9757.019947475583</v>
      </c>
      <c r="H34" s="14">
        <f t="shared" si="13"/>
        <v>6642.775369588952</v>
      </c>
      <c r="I34" s="14">
        <f t="shared" si="13"/>
        <v>10971.601581634159</v>
      </c>
      <c r="J34" s="14">
        <f t="shared" si="13"/>
        <v>5436.040293310514</v>
      </c>
      <c r="K34" s="14">
        <f t="shared" si="13"/>
        <v>13236.331080881702</v>
      </c>
      <c r="L34" s="14">
        <f t="shared" si="13"/>
        <v>58229.13114875033</v>
      </c>
      <c r="M34" s="15">
        <f>(1*E34+1.5*F34+2*G34+2.5*H34+3*I34+3.5*J34+4*K34)/L34</f>
        <v>2.641874116343723</v>
      </c>
      <c r="N34" s="15">
        <f>SQRT((D34*0^2+E34*1^2+F34*1.5^2+G34*2^2+H34*2.5^2+I34*3^2+J34*3.5^2+K34*4^2)/L34-M34^2)</f>
        <v>1.076602820067399</v>
      </c>
      <c r="O34" s="14">
        <f>SUM(O32:O33)</f>
        <v>121.22721236979551</v>
      </c>
      <c r="P34" s="14">
        <f>SUM(P32:P33)</f>
        <v>54.141638879872524</v>
      </c>
    </row>
    <row r="35" spans="1:16" ht="21.75">
      <c r="A35" s="3"/>
      <c r="B35" s="2" t="s">
        <v>8</v>
      </c>
      <c r="C35" s="5">
        <f aca="true" t="shared" si="14" ref="C35:L35">C34*100/$C$34</f>
        <v>100</v>
      </c>
      <c r="D35" s="5">
        <f t="shared" si="14"/>
        <v>2.7971048007047887</v>
      </c>
      <c r="E35" s="5">
        <f t="shared" si="14"/>
        <v>10.275940102799526</v>
      </c>
      <c r="F35" s="5">
        <f t="shared" si="14"/>
        <v>7.79069483548741</v>
      </c>
      <c r="G35" s="5">
        <f t="shared" si="14"/>
        <v>16.705938664787098</v>
      </c>
      <c r="H35" s="5">
        <f t="shared" si="14"/>
        <v>11.37373895776687</v>
      </c>
      <c r="I35" s="5">
        <f t="shared" si="14"/>
        <v>18.785541493607784</v>
      </c>
      <c r="J35" s="5">
        <f t="shared" si="14"/>
        <v>9.307570980507517</v>
      </c>
      <c r="K35" s="5">
        <f t="shared" si="14"/>
        <v>22.663204172421132</v>
      </c>
      <c r="L35" s="5">
        <f t="shared" si="14"/>
        <v>99.69973400808213</v>
      </c>
      <c r="M35" s="3"/>
      <c r="N35" s="3"/>
      <c r="O35" s="5">
        <f>O34*100/$C$34</f>
        <v>0.20756484923215762</v>
      </c>
      <c r="P35" s="5">
        <f>P34*100/$C$34</f>
        <v>0.0927011426857049</v>
      </c>
    </row>
    <row r="36" spans="2:9" ht="21.75">
      <c r="B36" s="8" t="s">
        <v>46</v>
      </c>
      <c r="I36" s="9">
        <f>(E34+F34+G34+H34+I34+J34+K34)*100/L34</f>
        <v>97.19447115026603</v>
      </c>
    </row>
    <row r="37" spans="2:16" ht="21.75">
      <c r="B37" s="22" t="s">
        <v>47</v>
      </c>
      <c r="I37" s="9">
        <f>(I35+J35+K35)*100/L35</f>
        <v>50.909179599638534</v>
      </c>
      <c r="J37" s="6"/>
      <c r="K37" s="6"/>
      <c r="L37" s="6"/>
      <c r="M37" s="6"/>
      <c r="N37" s="6"/>
      <c r="O37" s="6"/>
      <c r="P37" s="6"/>
    </row>
    <row r="38" spans="3:16" ht="21.75"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="6" customFormat="1" ht="21.75"/>
    <row r="40" s="6" customFormat="1" ht="21.75">
      <c r="B40" s="12" t="s">
        <v>45</v>
      </c>
    </row>
    <row r="41" spans="1:16" ht="39.75" customHeight="1">
      <c r="A41" s="19" t="s">
        <v>9</v>
      </c>
      <c r="B41" s="19" t="s">
        <v>10</v>
      </c>
      <c r="C41" s="20" t="s">
        <v>0</v>
      </c>
      <c r="D41" s="21" t="s">
        <v>1</v>
      </c>
      <c r="E41" s="21"/>
      <c r="F41" s="21"/>
      <c r="G41" s="21"/>
      <c r="H41" s="21"/>
      <c r="I41" s="21"/>
      <c r="J41" s="21"/>
      <c r="K41" s="21"/>
      <c r="L41" s="17" t="s">
        <v>2</v>
      </c>
      <c r="M41" s="18" t="s">
        <v>3</v>
      </c>
      <c r="N41" s="18" t="s">
        <v>4</v>
      </c>
      <c r="O41" s="17" t="s">
        <v>16</v>
      </c>
      <c r="P41" s="17"/>
    </row>
    <row r="42" spans="1:16" ht="25.5" customHeight="1">
      <c r="A42" s="19"/>
      <c r="B42" s="19"/>
      <c r="C42" s="20"/>
      <c r="D42" s="2">
        <v>0</v>
      </c>
      <c r="E42" s="2">
        <v>1</v>
      </c>
      <c r="F42" s="2">
        <v>1.5</v>
      </c>
      <c r="G42" s="2">
        <v>2</v>
      </c>
      <c r="H42" s="2">
        <v>2.5</v>
      </c>
      <c r="I42" s="2">
        <v>3</v>
      </c>
      <c r="J42" s="2">
        <v>3.5</v>
      </c>
      <c r="K42" s="2">
        <v>4</v>
      </c>
      <c r="L42" s="17"/>
      <c r="M42" s="18"/>
      <c r="N42" s="18"/>
      <c r="O42" s="2" t="s">
        <v>5</v>
      </c>
      <c r="P42" s="2" t="s">
        <v>6</v>
      </c>
    </row>
    <row r="43" spans="1:16" ht="21.75">
      <c r="A43" s="2">
        <v>1</v>
      </c>
      <c r="B43" s="2" t="s">
        <v>11</v>
      </c>
      <c r="C43" s="4">
        <f>SUM(D43:K43,O43:P43)</f>
        <v>1274</v>
      </c>
      <c r="D43" s="4">
        <v>19</v>
      </c>
      <c r="E43" s="4">
        <v>117</v>
      </c>
      <c r="F43" s="4">
        <v>121</v>
      </c>
      <c r="G43" s="4">
        <v>274</v>
      </c>
      <c r="H43" s="4">
        <v>159</v>
      </c>
      <c r="I43" s="4">
        <v>276</v>
      </c>
      <c r="J43" s="4">
        <v>86</v>
      </c>
      <c r="K43" s="4">
        <v>216</v>
      </c>
      <c r="L43" s="2">
        <f>SUM(D43:K43)</f>
        <v>1268</v>
      </c>
      <c r="M43" s="5">
        <f>(1*E43+1.5*F43+2*G43+2.5*H43+3*I43+3.5*J43+4*K43)/L43</f>
        <v>2.552839116719243</v>
      </c>
      <c r="N43" s="5">
        <f>SQRT((D43*0^2+E43*1^2+F43*1.5^2+G43*2^2+H43*2.5^2+I43*3^2+J43*3.5^2+K43*4^2)/L43-M43^2)</f>
        <v>0.9764416580912566</v>
      </c>
      <c r="O43" s="4">
        <v>6</v>
      </c>
      <c r="P43" s="4">
        <v>0</v>
      </c>
    </row>
    <row r="44" spans="1:16" ht="21.75">
      <c r="A44" s="2">
        <v>2</v>
      </c>
      <c r="B44" s="2" t="s">
        <v>12</v>
      </c>
      <c r="C44" s="4">
        <f>SUM(D44:K44,O44:P44)</f>
        <v>2853</v>
      </c>
      <c r="D44" s="4">
        <v>104</v>
      </c>
      <c r="E44" s="4">
        <v>513</v>
      </c>
      <c r="F44" s="4">
        <v>316</v>
      </c>
      <c r="G44" s="4">
        <v>589</v>
      </c>
      <c r="H44" s="4">
        <v>387</v>
      </c>
      <c r="I44" s="4">
        <v>478</v>
      </c>
      <c r="J44" s="4">
        <v>202</v>
      </c>
      <c r="K44" s="4">
        <v>253</v>
      </c>
      <c r="L44" s="2">
        <f>SUM(D44:K44)</f>
        <v>2842</v>
      </c>
      <c r="M44" s="5">
        <f>(1*E44+1.5*F44+2*G44+2.5*H44+3*I44+3.5*J44+4*K44)/L44</f>
        <v>2.21164672765658</v>
      </c>
      <c r="N44" s="5">
        <f>SQRT((D44*0^2+E44*1^2+F44*1.5^2+G44*2^2+H44*2.5^2+I44*3^2+J44*3.5^2+K44*4^2)/L44-M44^2)</f>
        <v>1.0139672873704269</v>
      </c>
      <c r="O44" s="4">
        <v>6</v>
      </c>
      <c r="P44" s="4">
        <v>5</v>
      </c>
    </row>
    <row r="45" spans="1:16" ht="21.75">
      <c r="A45" s="3"/>
      <c r="B45" s="2" t="s">
        <v>7</v>
      </c>
      <c r="C45" s="14">
        <f aca="true" t="shared" si="15" ref="C45:K45">SUM(C43:C44)</f>
        <v>4127</v>
      </c>
      <c r="D45" s="14">
        <f t="shared" si="15"/>
        <v>123</v>
      </c>
      <c r="E45" s="14">
        <f t="shared" si="15"/>
        <v>630</v>
      </c>
      <c r="F45" s="14">
        <f t="shared" si="15"/>
        <v>437</v>
      </c>
      <c r="G45" s="14">
        <f t="shared" si="15"/>
        <v>863</v>
      </c>
      <c r="H45" s="14">
        <f t="shared" si="15"/>
        <v>546</v>
      </c>
      <c r="I45" s="14">
        <f t="shared" si="15"/>
        <v>754</v>
      </c>
      <c r="J45" s="14">
        <f t="shared" si="15"/>
        <v>288</v>
      </c>
      <c r="K45" s="14">
        <f t="shared" si="15"/>
        <v>469</v>
      </c>
      <c r="L45" s="14">
        <f>SUM(D45:K45)</f>
        <v>4110</v>
      </c>
      <c r="M45" s="15">
        <f>(1*E45+1.5*F45+2*G45+2.5*H45+3*I45+3.5*J45+4*K45)/L45</f>
        <v>2.3169099756690996</v>
      </c>
      <c r="N45" s="15">
        <f>SQRT((D45*0^2+E45*1^2+F45*1.5^2+G45*2^2+H45*2.5^2+I45*3^2+J45*3.5^2+K45*4^2)/L45-M45^2)</f>
        <v>1.0148501689288618</v>
      </c>
      <c r="O45" s="4">
        <f>SUM(O43:O44)</f>
        <v>12</v>
      </c>
      <c r="P45" s="4">
        <f>SUM(P43:P44)</f>
        <v>5</v>
      </c>
    </row>
    <row r="46" spans="1:16" ht="21.75">
      <c r="A46" s="3"/>
      <c r="B46" s="2" t="s">
        <v>8</v>
      </c>
      <c r="C46" s="5">
        <f>C45*100/$C$45</f>
        <v>100</v>
      </c>
      <c r="D46" s="5">
        <f aca="true" t="shared" si="16" ref="D46:K46">D45*100/$C$45</f>
        <v>2.9803731524109525</v>
      </c>
      <c r="E46" s="5">
        <f t="shared" si="16"/>
        <v>15.265325902592682</v>
      </c>
      <c r="F46" s="5">
        <f t="shared" si="16"/>
        <v>10.588805427671431</v>
      </c>
      <c r="G46" s="5">
        <f t="shared" si="16"/>
        <v>20.911073418948387</v>
      </c>
      <c r="H46" s="5">
        <f t="shared" si="16"/>
        <v>13.229949115580325</v>
      </c>
      <c r="I46" s="5">
        <f t="shared" si="16"/>
        <v>18.269929731039497</v>
      </c>
      <c r="J46" s="5">
        <f t="shared" si="16"/>
        <v>6.978434698328083</v>
      </c>
      <c r="K46" s="5">
        <f t="shared" si="16"/>
        <v>11.364187060818997</v>
      </c>
      <c r="L46" s="5">
        <f>L45*100/$C$45</f>
        <v>99.58807850739035</v>
      </c>
      <c r="M46" s="3"/>
      <c r="N46" s="3"/>
      <c r="O46" s="5">
        <f>O45*100/$C$45</f>
        <v>0.2907681124303368</v>
      </c>
      <c r="P46" s="5">
        <f>P45*100/$C$45</f>
        <v>0.121153380179307</v>
      </c>
    </row>
    <row r="47" spans="2:12" ht="21.75">
      <c r="B47" s="8" t="s">
        <v>46</v>
      </c>
      <c r="I47" s="9">
        <f>(E45+F45+G45+H45+I45+J45+K45)*100/L45</f>
        <v>97.00729927007299</v>
      </c>
      <c r="L47" s="9"/>
    </row>
    <row r="48" spans="2:16" ht="21.75">
      <c r="B48" s="22" t="s">
        <v>47</v>
      </c>
      <c r="I48" s="9">
        <f>(I46+J46+K46)*100/L46</f>
        <v>36.763990267639905</v>
      </c>
      <c r="J48" s="6"/>
      <c r="K48" s="6"/>
      <c r="L48" s="6"/>
      <c r="M48" s="6"/>
      <c r="N48" s="6"/>
      <c r="O48" s="6"/>
      <c r="P48" s="6"/>
    </row>
    <row r="49" spans="3:16" ht="21.75"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="6" customFormat="1" ht="21.75"/>
    <row r="51" s="6" customFormat="1" ht="21.75">
      <c r="B51" s="12" t="s">
        <v>44</v>
      </c>
    </row>
    <row r="52" spans="1:16" ht="39.75" customHeight="1">
      <c r="A52" s="19" t="s">
        <v>9</v>
      </c>
      <c r="B52" s="19" t="s">
        <v>10</v>
      </c>
      <c r="C52" s="20" t="s">
        <v>0</v>
      </c>
      <c r="D52" s="21" t="s">
        <v>1</v>
      </c>
      <c r="E52" s="21"/>
      <c r="F52" s="21"/>
      <c r="G52" s="21"/>
      <c r="H52" s="21"/>
      <c r="I52" s="21"/>
      <c r="J52" s="21"/>
      <c r="K52" s="21"/>
      <c r="L52" s="17" t="s">
        <v>2</v>
      </c>
      <c r="M52" s="18" t="s">
        <v>3</v>
      </c>
      <c r="N52" s="18" t="s">
        <v>4</v>
      </c>
      <c r="O52" s="17" t="s">
        <v>16</v>
      </c>
      <c r="P52" s="17"/>
    </row>
    <row r="53" spans="1:16" ht="24.75" customHeight="1">
      <c r="A53" s="19"/>
      <c r="B53" s="19"/>
      <c r="C53" s="20"/>
      <c r="D53" s="2">
        <v>0</v>
      </c>
      <c r="E53" s="2">
        <v>1</v>
      </c>
      <c r="F53" s="2">
        <v>1.5</v>
      </c>
      <c r="G53" s="2">
        <v>2</v>
      </c>
      <c r="H53" s="2">
        <v>2.5</v>
      </c>
      <c r="I53" s="2">
        <v>3</v>
      </c>
      <c r="J53" s="2">
        <v>3.5</v>
      </c>
      <c r="K53" s="2">
        <v>4</v>
      </c>
      <c r="L53" s="17"/>
      <c r="M53" s="18"/>
      <c r="N53" s="18"/>
      <c r="O53" s="2" t="s">
        <v>5</v>
      </c>
      <c r="P53" s="2" t="s">
        <v>6</v>
      </c>
    </row>
    <row r="54" spans="1:16" ht="21.75">
      <c r="A54" s="2">
        <v>1</v>
      </c>
      <c r="B54" s="2" t="s">
        <v>11</v>
      </c>
      <c r="C54" s="4">
        <f>SUM(D54:K54,O54:P54)</f>
        <v>1303</v>
      </c>
      <c r="D54" s="2">
        <v>102</v>
      </c>
      <c r="E54" s="2">
        <v>213</v>
      </c>
      <c r="F54" s="2">
        <v>103</v>
      </c>
      <c r="G54" s="2">
        <v>347</v>
      </c>
      <c r="H54" s="2">
        <v>103</v>
      </c>
      <c r="I54" s="2">
        <v>213</v>
      </c>
      <c r="J54" s="2">
        <v>69</v>
      </c>
      <c r="K54" s="2">
        <v>149</v>
      </c>
      <c r="L54" s="2">
        <f>SUM(D54:K54)</f>
        <v>1299</v>
      </c>
      <c r="M54" s="5">
        <f>(1*E54+1.5*F54+2*G54+2.5*H54+3*I54+3.5*J54+4*K54)/L54</f>
        <v>2.1520400307929175</v>
      </c>
      <c r="N54" s="5">
        <f>SQRT((D54*0^2+E54*1^2+F54*1.5^2+G54*2^2+H54*2.5^2+I54*3^2+J54*3.5^2+K54*4^2)/L54-M54^2)</f>
        <v>1.112156251282119</v>
      </c>
      <c r="O54" s="2">
        <v>4</v>
      </c>
      <c r="P54" s="2">
        <v>0</v>
      </c>
    </row>
    <row r="55" spans="1:16" ht="21.75">
      <c r="A55" s="2">
        <v>2</v>
      </c>
      <c r="B55" s="2" t="s">
        <v>12</v>
      </c>
      <c r="C55" s="4">
        <f>SUM(D55:K55,O55:P55)</f>
        <v>4313</v>
      </c>
      <c r="D55" s="2">
        <v>110</v>
      </c>
      <c r="E55" s="2">
        <v>946</v>
      </c>
      <c r="F55" s="2">
        <v>505</v>
      </c>
      <c r="G55" s="2">
        <v>848</v>
      </c>
      <c r="H55" s="2">
        <v>483</v>
      </c>
      <c r="I55" s="2">
        <v>556</v>
      </c>
      <c r="J55" s="2">
        <v>350</v>
      </c>
      <c r="K55" s="2">
        <v>497</v>
      </c>
      <c r="L55" s="2">
        <f>SUM(D55:K55)</f>
        <v>4295</v>
      </c>
      <c r="M55" s="5">
        <f>(1*E55+1.5*F55+2*G55+2.5*H55+3*I55+3.5*J55+4*K55)/L55</f>
        <v>2.2090803259604193</v>
      </c>
      <c r="N55" s="5">
        <f>SQRT((D55*0^2+E55*1^2+F55*1.5^2+G55*2^2+H55*2.5^2+I55*3^2+J55*3.5^2+K55*4^2)/L55-M55^2)</f>
        <v>1.0545920283614314</v>
      </c>
      <c r="O55" s="2">
        <v>18</v>
      </c>
      <c r="P55" s="2">
        <v>0</v>
      </c>
    </row>
    <row r="56" spans="1:16" ht="21.75">
      <c r="A56" s="3"/>
      <c r="B56" s="2" t="s">
        <v>7</v>
      </c>
      <c r="C56" s="14">
        <f aca="true" t="shared" si="17" ref="C56:L56">SUM(C54:C55)</f>
        <v>5616</v>
      </c>
      <c r="D56" s="14">
        <f t="shared" si="17"/>
        <v>212</v>
      </c>
      <c r="E56" s="14">
        <f t="shared" si="17"/>
        <v>1159</v>
      </c>
      <c r="F56" s="14">
        <f t="shared" si="17"/>
        <v>608</v>
      </c>
      <c r="G56" s="14">
        <f t="shared" si="17"/>
        <v>1195</v>
      </c>
      <c r="H56" s="14">
        <f t="shared" si="17"/>
        <v>586</v>
      </c>
      <c r="I56" s="14">
        <f t="shared" si="17"/>
        <v>769</v>
      </c>
      <c r="J56" s="14">
        <f t="shared" si="17"/>
        <v>419</v>
      </c>
      <c r="K56" s="14">
        <f t="shared" si="17"/>
        <v>646</v>
      </c>
      <c r="L56" s="14">
        <f t="shared" si="17"/>
        <v>5594</v>
      </c>
      <c r="M56" s="15">
        <f>(1*E56+1.5*F56+2*G56+2.5*H56+3*I56+3.5*J56+4*K56)/L56</f>
        <v>2.1958348230246694</v>
      </c>
      <c r="N56" s="15">
        <f>SQRT((D56*0^2+E56*1^2+F56*1.5^2+G56*2^2+H56*2.5^2+I56*3^2+J56*3.5^2+K56*4^2)/L56-M56^2)</f>
        <v>1.0685072362262222</v>
      </c>
      <c r="O56" s="4">
        <f>SUM(O54:O55)</f>
        <v>22</v>
      </c>
      <c r="P56" s="4">
        <f>SUM(P54:P55)</f>
        <v>0</v>
      </c>
    </row>
    <row r="57" spans="1:16" ht="21.75">
      <c r="A57" s="3"/>
      <c r="B57" s="2" t="s">
        <v>8</v>
      </c>
      <c r="C57" s="5">
        <f>C56*100/$C$56</f>
        <v>100</v>
      </c>
      <c r="D57" s="5">
        <f aca="true" t="shared" si="18" ref="D57:L57">D56*100/$C$56</f>
        <v>3.774928774928775</v>
      </c>
      <c r="E57" s="5">
        <f t="shared" si="18"/>
        <v>20.637464387464387</v>
      </c>
      <c r="F57" s="5">
        <f t="shared" si="18"/>
        <v>10.826210826210826</v>
      </c>
      <c r="G57" s="5">
        <f t="shared" si="18"/>
        <v>21.27849002849003</v>
      </c>
      <c r="H57" s="5">
        <f t="shared" si="18"/>
        <v>10.434472934472934</v>
      </c>
      <c r="I57" s="5">
        <f t="shared" si="18"/>
        <v>13.693019943019943</v>
      </c>
      <c r="J57" s="5">
        <f t="shared" si="18"/>
        <v>7.460826210826211</v>
      </c>
      <c r="K57" s="5">
        <f t="shared" si="18"/>
        <v>11.502849002849002</v>
      </c>
      <c r="L57" s="5">
        <f t="shared" si="18"/>
        <v>99.60826210826211</v>
      </c>
      <c r="M57" s="3"/>
      <c r="N57" s="3"/>
      <c r="O57" s="5">
        <f>O56*100/$C$56</f>
        <v>0.39173789173789175</v>
      </c>
      <c r="P57" s="5">
        <f>P56*100/$C$56</f>
        <v>0</v>
      </c>
    </row>
    <row r="58" spans="2:12" ht="21.75">
      <c r="B58" s="8" t="s">
        <v>46</v>
      </c>
      <c r="I58" s="9">
        <f>(E56+F56+G56+H56+I56+J56+K56)*100/L56</f>
        <v>96.21022524133</v>
      </c>
      <c r="L58" s="9"/>
    </row>
    <row r="59" spans="2:9" ht="21.75">
      <c r="B59" s="22" t="s">
        <v>47</v>
      </c>
      <c r="I59" s="9">
        <f>(I57+J57+K57)*100/L57</f>
        <v>32.785126921701824</v>
      </c>
    </row>
    <row r="60" spans="3:16" ht="21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21.75">
      <c r="A61" s="6"/>
      <c r="B61" s="12" t="s">
        <v>43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29.25" customHeight="1">
      <c r="A62" s="19" t="s">
        <v>9</v>
      </c>
      <c r="B62" s="19" t="s">
        <v>10</v>
      </c>
      <c r="C62" s="20" t="s">
        <v>0</v>
      </c>
      <c r="D62" s="21" t="s">
        <v>1</v>
      </c>
      <c r="E62" s="21"/>
      <c r="F62" s="21"/>
      <c r="G62" s="21"/>
      <c r="H62" s="21"/>
      <c r="I62" s="21"/>
      <c r="J62" s="21"/>
      <c r="K62" s="21"/>
      <c r="L62" s="17" t="s">
        <v>2</v>
      </c>
      <c r="M62" s="18" t="s">
        <v>3</v>
      </c>
      <c r="N62" s="18" t="s">
        <v>4</v>
      </c>
      <c r="O62" s="17" t="s">
        <v>16</v>
      </c>
      <c r="P62" s="17"/>
    </row>
    <row r="63" spans="1:16" ht="21.75">
      <c r="A63" s="19"/>
      <c r="B63" s="19"/>
      <c r="C63" s="20"/>
      <c r="D63" s="2">
        <v>0</v>
      </c>
      <c r="E63" s="2">
        <v>1</v>
      </c>
      <c r="F63" s="2">
        <v>1.5</v>
      </c>
      <c r="G63" s="2">
        <v>2</v>
      </c>
      <c r="H63" s="2">
        <v>2.5</v>
      </c>
      <c r="I63" s="2">
        <v>3</v>
      </c>
      <c r="J63" s="2">
        <v>3.5</v>
      </c>
      <c r="K63" s="2">
        <v>4</v>
      </c>
      <c r="L63" s="17"/>
      <c r="M63" s="18"/>
      <c r="N63" s="18"/>
      <c r="O63" s="2" t="s">
        <v>5</v>
      </c>
      <c r="P63" s="2" t="s">
        <v>6</v>
      </c>
    </row>
    <row r="64" spans="1:16" ht="21.75">
      <c r="A64" s="2">
        <v>1</v>
      </c>
      <c r="B64" s="2" t="s">
        <v>11</v>
      </c>
      <c r="C64" s="4">
        <f>SUM(D64:K64,O64:P64)</f>
        <v>1393</v>
      </c>
      <c r="D64" s="4">
        <v>43</v>
      </c>
      <c r="E64" s="4">
        <v>286</v>
      </c>
      <c r="F64" s="4">
        <v>137</v>
      </c>
      <c r="G64" s="4">
        <v>313</v>
      </c>
      <c r="H64" s="4">
        <v>131</v>
      </c>
      <c r="I64" s="4">
        <v>198</v>
      </c>
      <c r="J64" s="4">
        <v>86</v>
      </c>
      <c r="K64" s="4">
        <v>197</v>
      </c>
      <c r="L64" s="2">
        <f>SUM(D64:K64)</f>
        <v>1391</v>
      </c>
      <c r="M64" s="5">
        <f>(1*E64+1.5*F64+2*G64+2.5*H64+3*I64+3.5*J64+4*K64)/L64</f>
        <v>2.248741912293314</v>
      </c>
      <c r="N64" s="5">
        <f>SQRT((D64*0^2+E64*1^2+F64*1.5^2+G64*2^2+H64*2.5^2+I64*3^2+J64*3.5^2+K64*4^2)/L64-M64^2)</f>
        <v>1.0786588373441677</v>
      </c>
      <c r="O64" s="4">
        <v>1</v>
      </c>
      <c r="P64" s="4">
        <v>1</v>
      </c>
    </row>
    <row r="65" spans="1:16" ht="21.75">
      <c r="A65" s="2">
        <v>2</v>
      </c>
      <c r="B65" s="2" t="s">
        <v>12</v>
      </c>
      <c r="C65" s="4">
        <f>SUM(D65:K65,O65:P65)</f>
        <v>3849</v>
      </c>
      <c r="D65" s="4">
        <v>127</v>
      </c>
      <c r="E65" s="4">
        <v>508</v>
      </c>
      <c r="F65" s="4">
        <v>461</v>
      </c>
      <c r="G65" s="4">
        <v>800</v>
      </c>
      <c r="H65" s="4">
        <v>496</v>
      </c>
      <c r="I65" s="4">
        <v>581</v>
      </c>
      <c r="J65" s="4">
        <v>299</v>
      </c>
      <c r="K65" s="4">
        <v>553</v>
      </c>
      <c r="L65" s="2">
        <f>SUM(D65:K65)</f>
        <v>3825</v>
      </c>
      <c r="M65" s="5">
        <f>(1*E65+1.5*F65+2*G65+2.5*H65+3*I65+3.5*J65+4*K65)/L65</f>
        <v>2.363660130718954</v>
      </c>
      <c r="N65" s="5">
        <f>SQRT((D65*0^2+E65*1^2+F65*1.5^2+G65*2^2+H65*2.5^2+I65*3^2+J65*3.5^2+K65*4^2)/L65-M65^2)</f>
        <v>1.049761723125084</v>
      </c>
      <c r="O65" s="4">
        <v>14</v>
      </c>
      <c r="P65" s="4">
        <v>10</v>
      </c>
    </row>
    <row r="66" spans="1:16" ht="21.75">
      <c r="A66" s="3"/>
      <c r="B66" s="2" t="s">
        <v>7</v>
      </c>
      <c r="C66" s="4">
        <f>SUM(C64:C65)</f>
        <v>5242</v>
      </c>
      <c r="D66" s="4">
        <f aca="true" t="shared" si="19" ref="D66:L66">SUM(D64:D65)</f>
        <v>170</v>
      </c>
      <c r="E66" s="4">
        <f t="shared" si="19"/>
        <v>794</v>
      </c>
      <c r="F66" s="4">
        <f t="shared" si="19"/>
        <v>598</v>
      </c>
      <c r="G66" s="4">
        <f t="shared" si="19"/>
        <v>1113</v>
      </c>
      <c r="H66" s="4">
        <f t="shared" si="19"/>
        <v>627</v>
      </c>
      <c r="I66" s="4">
        <f t="shared" si="19"/>
        <v>779</v>
      </c>
      <c r="J66" s="4">
        <f t="shared" si="19"/>
        <v>385</v>
      </c>
      <c r="K66" s="4">
        <f t="shared" si="19"/>
        <v>750</v>
      </c>
      <c r="L66" s="4">
        <f t="shared" si="19"/>
        <v>5216</v>
      </c>
      <c r="M66" s="15">
        <f>(1*E66+1.5*F66+2*G66+2.5*H66+3*I66+3.5*J66+4*K66)/L66</f>
        <v>2.3330138036809815</v>
      </c>
      <c r="N66" s="15">
        <f>SQRT((D66*0^2+E66*1^2+F66*1.5^2+G66*2^2+H66*2.5^2+I66*3^2+J66*3.5^2+K66*4^2)/L66-M66^2)</f>
        <v>1.0587655431064902</v>
      </c>
      <c r="O66" s="4">
        <f>SUM(O64:O65)</f>
        <v>15</v>
      </c>
      <c r="P66" s="4">
        <f>SUM(P64:P65)</f>
        <v>11</v>
      </c>
    </row>
    <row r="67" spans="1:16" ht="21.75">
      <c r="A67" s="3"/>
      <c r="B67" s="2" t="s">
        <v>8</v>
      </c>
      <c r="C67" s="5">
        <f>C66*100/$C$66</f>
        <v>100</v>
      </c>
      <c r="D67" s="5">
        <f aca="true" t="shared" si="20" ref="D67:L67">D66*100/$C$66</f>
        <v>3.2430370087752767</v>
      </c>
      <c r="E67" s="5">
        <f t="shared" si="20"/>
        <v>15.146890499809233</v>
      </c>
      <c r="F67" s="5">
        <f t="shared" si="20"/>
        <v>11.407859595574209</v>
      </c>
      <c r="G67" s="5">
        <f t="shared" si="20"/>
        <v>21.232354063334604</v>
      </c>
      <c r="H67" s="5">
        <f t="shared" si="20"/>
        <v>11.961083555894696</v>
      </c>
      <c r="I67" s="5">
        <f t="shared" si="20"/>
        <v>14.860740175505532</v>
      </c>
      <c r="J67" s="5">
        <f t="shared" si="20"/>
        <v>7.344524990461656</v>
      </c>
      <c r="K67" s="5">
        <f t="shared" si="20"/>
        <v>14.307516215185045</v>
      </c>
      <c r="L67" s="5">
        <f t="shared" si="20"/>
        <v>99.50400610454025</v>
      </c>
      <c r="M67" s="3"/>
      <c r="N67" s="3"/>
      <c r="O67" s="5">
        <f>O66*100/$C$66</f>
        <v>0.28615032430370085</v>
      </c>
      <c r="P67" s="5">
        <f>P66*100/$C$66</f>
        <v>0.20984357115604732</v>
      </c>
    </row>
    <row r="68" spans="2:12" ht="21.75">
      <c r="B68" s="8" t="s">
        <v>46</v>
      </c>
      <c r="I68" s="9">
        <f>(E66+F66+G66+H66+I66+J66+K66)*100/L66</f>
        <v>96.74079754601227</v>
      </c>
      <c r="L68" s="9"/>
    </row>
    <row r="69" spans="2:9" ht="21.75">
      <c r="B69" s="22" t="s">
        <v>47</v>
      </c>
      <c r="I69" s="9">
        <f>(I67+J67+K67)*100/L67</f>
        <v>36.69478527607362</v>
      </c>
    </row>
    <row r="70" spans="3:16" ht="21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1.75">
      <c r="A71" s="6"/>
      <c r="B71" s="12" t="s">
        <v>42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29.25" customHeight="1">
      <c r="A72" s="19" t="s">
        <v>9</v>
      </c>
      <c r="B72" s="19" t="s">
        <v>10</v>
      </c>
      <c r="C72" s="20" t="s">
        <v>0</v>
      </c>
      <c r="D72" s="21" t="s">
        <v>1</v>
      </c>
      <c r="E72" s="21"/>
      <c r="F72" s="21"/>
      <c r="G72" s="21"/>
      <c r="H72" s="21"/>
      <c r="I72" s="21"/>
      <c r="J72" s="21"/>
      <c r="K72" s="21"/>
      <c r="L72" s="17" t="s">
        <v>2</v>
      </c>
      <c r="M72" s="18" t="s">
        <v>3</v>
      </c>
      <c r="N72" s="18" t="s">
        <v>4</v>
      </c>
      <c r="O72" s="17" t="s">
        <v>16</v>
      </c>
      <c r="P72" s="17"/>
    </row>
    <row r="73" spans="1:16" ht="21.75">
      <c r="A73" s="19"/>
      <c r="B73" s="19"/>
      <c r="C73" s="20"/>
      <c r="D73" s="2">
        <v>0</v>
      </c>
      <c r="E73" s="2">
        <v>1</v>
      </c>
      <c r="F73" s="2">
        <v>1.5</v>
      </c>
      <c r="G73" s="2">
        <v>2</v>
      </c>
      <c r="H73" s="2">
        <v>2.5</v>
      </c>
      <c r="I73" s="2">
        <v>3</v>
      </c>
      <c r="J73" s="2">
        <v>3.5</v>
      </c>
      <c r="K73" s="2">
        <v>4</v>
      </c>
      <c r="L73" s="17"/>
      <c r="M73" s="18"/>
      <c r="N73" s="18"/>
      <c r="O73" s="2" t="s">
        <v>5</v>
      </c>
      <c r="P73" s="2" t="s">
        <v>6</v>
      </c>
    </row>
    <row r="74" spans="1:16" ht="21.75">
      <c r="A74" s="2">
        <v>1</v>
      </c>
      <c r="B74" s="2" t="s">
        <v>11</v>
      </c>
      <c r="C74" s="4">
        <f>SUM(D74:K74,O74:P74)</f>
        <v>1740</v>
      </c>
      <c r="D74" s="4">
        <v>33</v>
      </c>
      <c r="E74" s="4">
        <v>205</v>
      </c>
      <c r="F74" s="4">
        <v>142</v>
      </c>
      <c r="G74" s="4">
        <v>362</v>
      </c>
      <c r="H74" s="4">
        <v>192</v>
      </c>
      <c r="I74" s="4">
        <v>374</v>
      </c>
      <c r="J74" s="4">
        <v>117</v>
      </c>
      <c r="K74" s="4">
        <v>306</v>
      </c>
      <c r="L74" s="2">
        <f>SUM(D74:K74)</f>
        <v>1731</v>
      </c>
      <c r="M74" s="5">
        <f>(1*E74+1.5*F74+2*G74+2.5*H74+3*I74+3.5*J74+4*K74)/L74</f>
        <v>2.5288850375505487</v>
      </c>
      <c r="N74" s="5">
        <f>SQRT((D74*0^2+E74*1^2+F74*1.5^2+G74*2^2+H74*2.5^2+I74*3^2+J74*3.5^2+K74*4^2)/L74-M74^2)</f>
        <v>1.0190433286541107</v>
      </c>
      <c r="O74" s="4">
        <v>9</v>
      </c>
      <c r="P74" s="4">
        <v>0</v>
      </c>
    </row>
    <row r="75" spans="1:16" ht="21.75">
      <c r="A75" s="2">
        <v>2</v>
      </c>
      <c r="B75" s="2" t="s">
        <v>12</v>
      </c>
      <c r="C75" s="4">
        <f>SUM(D75:K75,O75:P75)</f>
        <v>3788</v>
      </c>
      <c r="D75" s="4">
        <v>146</v>
      </c>
      <c r="E75" s="4">
        <v>601</v>
      </c>
      <c r="F75" s="4">
        <v>495</v>
      </c>
      <c r="G75" s="4">
        <v>868</v>
      </c>
      <c r="H75" s="4">
        <v>504</v>
      </c>
      <c r="I75" s="4">
        <v>645</v>
      </c>
      <c r="J75" s="4">
        <v>222</v>
      </c>
      <c r="K75" s="4">
        <v>299</v>
      </c>
      <c r="L75" s="2">
        <f>SUM(D75:K75)</f>
        <v>3780</v>
      </c>
      <c r="M75" s="5">
        <f>(1*E75+1.5*F75+2*G75+2.5*H75+3*I75+3.5*J75+4*K75)/L75</f>
        <v>2.181878306878307</v>
      </c>
      <c r="N75" s="5">
        <f>SQRT((D75*0^2+E75*1^2+F75*1.5^2+G75*2^2+H75*2.5^2+I75*3^2+J75*3.5^2+K75*4^2)/L75-M75^2)</f>
        <v>0.9826818751409159</v>
      </c>
      <c r="O75" s="4">
        <v>8</v>
      </c>
      <c r="P75" s="4">
        <v>0</v>
      </c>
    </row>
    <row r="76" spans="1:16" ht="21.75">
      <c r="A76" s="3"/>
      <c r="B76" s="2" t="s">
        <v>7</v>
      </c>
      <c r="C76" s="14">
        <f>SUM(C74:C75)</f>
        <v>5528</v>
      </c>
      <c r="D76" s="14">
        <f aca="true" t="shared" si="21" ref="D76:L76">SUM(D74:D75)</f>
        <v>179</v>
      </c>
      <c r="E76" s="14">
        <f t="shared" si="21"/>
        <v>806</v>
      </c>
      <c r="F76" s="14">
        <f t="shared" si="21"/>
        <v>637</v>
      </c>
      <c r="G76" s="14">
        <f t="shared" si="21"/>
        <v>1230</v>
      </c>
      <c r="H76" s="14">
        <f t="shared" si="21"/>
        <v>696</v>
      </c>
      <c r="I76" s="14">
        <f t="shared" si="21"/>
        <v>1019</v>
      </c>
      <c r="J76" s="14">
        <f t="shared" si="21"/>
        <v>339</v>
      </c>
      <c r="K76" s="14">
        <f t="shared" si="21"/>
        <v>605</v>
      </c>
      <c r="L76" s="14">
        <f t="shared" si="21"/>
        <v>5511</v>
      </c>
      <c r="M76" s="15">
        <f>(1*E76+1.5*F76+2*G76+2.5*H76+3*I76+3.5*J76+4*K76)/L76</f>
        <v>2.290872799854836</v>
      </c>
      <c r="N76" s="15">
        <f>SQRT((D76*0^2+E76*1^2+F76*1.5^2+G76*2^2+H76*2.5^2+I76*3^2+J76*3.5^2+K76*4^2)/L76-M76^2)</f>
        <v>1.0072078198768624</v>
      </c>
      <c r="O76" s="14">
        <f>SUM(O74:O75)</f>
        <v>17</v>
      </c>
      <c r="P76" s="14">
        <f>SUM(P74:P75)</f>
        <v>0</v>
      </c>
    </row>
    <row r="77" spans="1:16" ht="21.75">
      <c r="A77" s="3"/>
      <c r="B77" s="2" t="s">
        <v>8</v>
      </c>
      <c r="C77" s="5">
        <f>C76*100/$C$76</f>
        <v>100</v>
      </c>
      <c r="D77" s="5">
        <f aca="true" t="shared" si="22" ref="D77:L77">D76*100/$C$76</f>
        <v>3.2380607814761215</v>
      </c>
      <c r="E77" s="5">
        <f t="shared" si="22"/>
        <v>14.580318379160637</v>
      </c>
      <c r="F77" s="5">
        <f t="shared" si="22"/>
        <v>11.52315484804631</v>
      </c>
      <c r="G77" s="5">
        <f t="shared" si="22"/>
        <v>22.250361794500723</v>
      </c>
      <c r="H77" s="5">
        <f t="shared" si="22"/>
        <v>12.590448625180898</v>
      </c>
      <c r="I77" s="5">
        <f t="shared" si="22"/>
        <v>18.43342981186686</v>
      </c>
      <c r="J77" s="5">
        <f t="shared" si="22"/>
        <v>6.132416787264834</v>
      </c>
      <c r="K77" s="5">
        <f t="shared" si="22"/>
        <v>10.944283646888568</v>
      </c>
      <c r="L77" s="5">
        <f t="shared" si="22"/>
        <v>99.69247467438495</v>
      </c>
      <c r="M77" s="3"/>
      <c r="N77" s="3"/>
      <c r="O77" s="5">
        <f>O76*100/$C$76</f>
        <v>0.30752532561505064</v>
      </c>
      <c r="P77" s="5">
        <f>P76*100/$C$76</f>
        <v>0</v>
      </c>
    </row>
    <row r="78" spans="2:12" ht="21.75">
      <c r="B78" s="8" t="s">
        <v>46</v>
      </c>
      <c r="I78" s="9">
        <f>(E76+F76+G76+H76+I76+J76+K76)*100/L76</f>
        <v>96.75195064416621</v>
      </c>
      <c r="L78" s="9"/>
    </row>
    <row r="79" spans="2:9" ht="21.75">
      <c r="B79" s="22" t="s">
        <v>47</v>
      </c>
      <c r="I79" s="9">
        <f>(I77+J77+K77)*100/L77</f>
        <v>35.61966975140628</v>
      </c>
    </row>
    <row r="80" spans="3:16" ht="21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1.75">
      <c r="A81" s="6"/>
      <c r="B81" s="12" t="s">
        <v>41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7.75" customHeight="1">
      <c r="A82" s="19" t="s">
        <v>9</v>
      </c>
      <c r="B82" s="19" t="s">
        <v>10</v>
      </c>
      <c r="C82" s="20" t="s">
        <v>0</v>
      </c>
      <c r="D82" s="21" t="s">
        <v>1</v>
      </c>
      <c r="E82" s="21"/>
      <c r="F82" s="21"/>
      <c r="G82" s="21"/>
      <c r="H82" s="21"/>
      <c r="I82" s="21"/>
      <c r="J82" s="21"/>
      <c r="K82" s="21"/>
      <c r="L82" s="17" t="s">
        <v>2</v>
      </c>
      <c r="M82" s="18" t="s">
        <v>3</v>
      </c>
      <c r="N82" s="18" t="s">
        <v>4</v>
      </c>
      <c r="O82" s="17" t="s">
        <v>16</v>
      </c>
      <c r="P82" s="17"/>
    </row>
    <row r="83" spans="1:16" ht="21.75">
      <c r="A83" s="19"/>
      <c r="B83" s="19"/>
      <c r="C83" s="20"/>
      <c r="D83" s="2">
        <v>0</v>
      </c>
      <c r="E83" s="2">
        <v>1</v>
      </c>
      <c r="F83" s="2">
        <v>1.5</v>
      </c>
      <c r="G83" s="2">
        <v>2</v>
      </c>
      <c r="H83" s="2">
        <v>2.5</v>
      </c>
      <c r="I83" s="2">
        <v>3</v>
      </c>
      <c r="J83" s="2">
        <v>3.5</v>
      </c>
      <c r="K83" s="2">
        <v>4</v>
      </c>
      <c r="L83" s="17"/>
      <c r="M83" s="18"/>
      <c r="N83" s="18"/>
      <c r="O83" s="2" t="s">
        <v>5</v>
      </c>
      <c r="P83" s="2" t="s">
        <v>6</v>
      </c>
    </row>
    <row r="84" spans="1:16" ht="21.75">
      <c r="A84" s="2">
        <v>1</v>
      </c>
      <c r="B84" s="2" t="s">
        <v>11</v>
      </c>
      <c r="C84" s="4">
        <f>SUM(D84:K84,O84:P84)</f>
        <v>2094</v>
      </c>
      <c r="D84" s="4">
        <v>22</v>
      </c>
      <c r="E84" s="4">
        <v>44</v>
      </c>
      <c r="F84" s="4">
        <v>50</v>
      </c>
      <c r="G84" s="4">
        <v>117</v>
      </c>
      <c r="H84" s="4">
        <v>107</v>
      </c>
      <c r="I84" s="4">
        <v>383</v>
      </c>
      <c r="J84" s="4">
        <v>301</v>
      </c>
      <c r="K84" s="4">
        <v>1069</v>
      </c>
      <c r="L84" s="2">
        <f>SUM(D84:K84)</f>
        <v>2093</v>
      </c>
      <c r="M84" s="5">
        <f>(1*E84+1.5*F84+2*G84+2.5*H84+3*I84+3.5*J84+4*K84)/L84</f>
        <v>3.3917821309125658</v>
      </c>
      <c r="N84" s="5">
        <f>SQRT((D84*0^2+E84*1^2+F84*1.5^2+G84*2^2+H84*2.5^2+I84*3^2+J84*3.5^2+K84*4^2)/L84-M84^2)</f>
        <v>0.8332663732889558</v>
      </c>
      <c r="O84" s="4">
        <v>1</v>
      </c>
      <c r="P84" s="4">
        <v>0</v>
      </c>
    </row>
    <row r="85" spans="1:16" ht="21.75">
      <c r="A85" s="2">
        <v>2</v>
      </c>
      <c r="B85" s="2" t="s">
        <v>12</v>
      </c>
      <c r="C85" s="4">
        <f>SUM(D85:K85,O85:P85)</f>
        <v>6489</v>
      </c>
      <c r="D85" s="4">
        <v>116</v>
      </c>
      <c r="E85" s="4">
        <v>437</v>
      </c>
      <c r="F85" s="4">
        <v>350</v>
      </c>
      <c r="G85" s="4">
        <v>605</v>
      </c>
      <c r="H85" s="4">
        <v>678</v>
      </c>
      <c r="I85" s="4">
        <v>923</v>
      </c>
      <c r="J85" s="4">
        <v>848</v>
      </c>
      <c r="K85" s="4">
        <v>2506</v>
      </c>
      <c r="L85" s="4">
        <f>SUM(D85:K85)</f>
        <v>6463</v>
      </c>
      <c r="M85" s="5">
        <f>(1*E85+1.5*F85+2*G85+2.5*H85+3*I85+3.5*J85+4*K85)/L85</f>
        <v>3.036979730775182</v>
      </c>
      <c r="N85" s="5">
        <f>SQRT((D85*0^2+E85*1^2+F85*1.5^2+G85*2^2+H85*2.5^2+I85*3^2+J85*3.5^2+K85*4^2)/L85-M85^2)</f>
        <v>1.0454000123782072</v>
      </c>
      <c r="O85" s="4">
        <v>13</v>
      </c>
      <c r="P85" s="4">
        <v>13</v>
      </c>
    </row>
    <row r="86" spans="1:16" ht="21.75">
      <c r="A86" s="3"/>
      <c r="B86" s="2" t="s">
        <v>7</v>
      </c>
      <c r="C86" s="4">
        <f>SUM(C84:C85)</f>
        <v>8583</v>
      </c>
      <c r="D86" s="4">
        <f aca="true" t="shared" si="23" ref="D86:L86">SUM(D84:D85)</f>
        <v>138</v>
      </c>
      <c r="E86" s="4">
        <f t="shared" si="23"/>
        <v>481</v>
      </c>
      <c r="F86" s="4">
        <f t="shared" si="23"/>
        <v>400</v>
      </c>
      <c r="G86" s="4">
        <f t="shared" si="23"/>
        <v>722</v>
      </c>
      <c r="H86" s="4">
        <f t="shared" si="23"/>
        <v>785</v>
      </c>
      <c r="I86" s="4">
        <f t="shared" si="23"/>
        <v>1306</v>
      </c>
      <c r="J86" s="4">
        <f t="shared" si="23"/>
        <v>1149</v>
      </c>
      <c r="K86" s="4">
        <f t="shared" si="23"/>
        <v>3575</v>
      </c>
      <c r="L86" s="4">
        <f t="shared" si="23"/>
        <v>8556</v>
      </c>
      <c r="M86" s="15">
        <f>(1*E86+1.5*F86+2*G86+2.5*H86+3*I86+3.5*J86+4*K86)/L86</f>
        <v>3.123772791023843</v>
      </c>
      <c r="N86" s="15">
        <f>SQRT((D86*0^2+E86*1^2+F86*1.5^2+G86*2^2+H86*2.5^2+I86*3^2+J86*3.5^2+K86*4^2)/L86-M86^2)</f>
        <v>1.009273539668928</v>
      </c>
      <c r="O86" s="4">
        <f>SUM(O84:O85)</f>
        <v>14</v>
      </c>
      <c r="P86" s="4">
        <f>SUM(P84:P85)</f>
        <v>13</v>
      </c>
    </row>
    <row r="87" spans="1:16" ht="21.75">
      <c r="A87" s="3"/>
      <c r="B87" s="2" t="s">
        <v>8</v>
      </c>
      <c r="C87" s="5">
        <f>C86*100/$C$86</f>
        <v>100</v>
      </c>
      <c r="D87" s="5">
        <f aca="true" t="shared" si="24" ref="D87:L87">D86*100/$C$86</f>
        <v>1.6078294302691367</v>
      </c>
      <c r="E87" s="5">
        <f t="shared" si="24"/>
        <v>5.604101130140976</v>
      </c>
      <c r="F87" s="5">
        <f t="shared" si="24"/>
        <v>4.660375160200396</v>
      </c>
      <c r="G87" s="5">
        <f t="shared" si="24"/>
        <v>8.411977164161716</v>
      </c>
      <c r="H87" s="5">
        <f t="shared" si="24"/>
        <v>9.145986251893277</v>
      </c>
      <c r="I87" s="5">
        <f t="shared" si="24"/>
        <v>15.216124898054293</v>
      </c>
      <c r="J87" s="5">
        <f t="shared" si="24"/>
        <v>13.386927647675638</v>
      </c>
      <c r="K87" s="5">
        <f t="shared" si="24"/>
        <v>41.65210299429104</v>
      </c>
      <c r="L87" s="5">
        <f t="shared" si="24"/>
        <v>99.68542467668647</v>
      </c>
      <c r="M87" s="3"/>
      <c r="N87" s="3"/>
      <c r="O87" s="5">
        <f>O86*100/$C$86</f>
        <v>0.16311313060701385</v>
      </c>
      <c r="P87" s="5">
        <f>P86*100/$C$86</f>
        <v>0.15146219270651287</v>
      </c>
    </row>
    <row r="88" spans="2:12" ht="21.75">
      <c r="B88" s="8" t="s">
        <v>46</v>
      </c>
      <c r="I88" s="9">
        <f>(E86+F86+G86+H86+I86+J86+K86)*100/L86</f>
        <v>98.38709677419355</v>
      </c>
      <c r="L88" s="9"/>
    </row>
    <row r="89" spans="2:9" ht="21.75">
      <c r="B89" s="22" t="s">
        <v>47</v>
      </c>
      <c r="I89" s="9">
        <f>(I87+J87+K87)*100/L87</f>
        <v>70.47685834502104</v>
      </c>
    </row>
    <row r="93" spans="3:16" ht="21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1.75">
      <c r="A94" s="6"/>
      <c r="B94" s="12" t="s">
        <v>40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9.25" customHeight="1">
      <c r="A95" s="19" t="s">
        <v>9</v>
      </c>
      <c r="B95" s="19" t="s">
        <v>10</v>
      </c>
      <c r="C95" s="20" t="s">
        <v>0</v>
      </c>
      <c r="D95" s="21" t="s">
        <v>1</v>
      </c>
      <c r="E95" s="21"/>
      <c r="F95" s="21"/>
      <c r="G95" s="21"/>
      <c r="H95" s="21"/>
      <c r="I95" s="21"/>
      <c r="J95" s="21"/>
      <c r="K95" s="21"/>
      <c r="L95" s="17" t="s">
        <v>2</v>
      </c>
      <c r="M95" s="18" t="s">
        <v>3</v>
      </c>
      <c r="N95" s="18" t="s">
        <v>4</v>
      </c>
      <c r="O95" s="17" t="s">
        <v>16</v>
      </c>
      <c r="P95" s="17"/>
    </row>
    <row r="96" spans="1:16" ht="21.75">
      <c r="A96" s="19"/>
      <c r="B96" s="19"/>
      <c r="C96" s="20"/>
      <c r="D96" s="2">
        <v>0</v>
      </c>
      <c r="E96" s="2">
        <v>1</v>
      </c>
      <c r="F96" s="2">
        <v>1.5</v>
      </c>
      <c r="G96" s="2">
        <v>2</v>
      </c>
      <c r="H96" s="2">
        <v>2.5</v>
      </c>
      <c r="I96" s="2">
        <v>3</v>
      </c>
      <c r="J96" s="2">
        <v>3.5</v>
      </c>
      <c r="K96" s="2">
        <v>4</v>
      </c>
      <c r="L96" s="17"/>
      <c r="M96" s="18"/>
      <c r="N96" s="18"/>
      <c r="O96" s="2" t="s">
        <v>5</v>
      </c>
      <c r="P96" s="2" t="s">
        <v>6</v>
      </c>
    </row>
    <row r="97" spans="1:16" ht="21.75">
      <c r="A97" s="2">
        <v>1</v>
      </c>
      <c r="B97" s="2" t="s">
        <v>11</v>
      </c>
      <c r="C97" s="4">
        <f>SUM(D97:K97,O97:P97)</f>
        <v>882</v>
      </c>
      <c r="D97" s="2">
        <v>6</v>
      </c>
      <c r="E97" s="2">
        <v>21</v>
      </c>
      <c r="F97" s="2">
        <v>18</v>
      </c>
      <c r="G97" s="2">
        <v>72</v>
      </c>
      <c r="H97" s="2">
        <v>143</v>
      </c>
      <c r="I97" s="2">
        <v>212</v>
      </c>
      <c r="J97" s="2">
        <v>69</v>
      </c>
      <c r="K97" s="2">
        <v>339</v>
      </c>
      <c r="L97" s="2">
        <f>SUM(D97:K97)</f>
        <v>880</v>
      </c>
      <c r="M97" s="5">
        <f>(1*E97+1.5*F97+2*G97+2.5*H97+3*I97+3.5*J97+4*K97)/L97</f>
        <v>3.1625</v>
      </c>
      <c r="N97" s="5">
        <f>SQRT((D97*0^2+E97*1^2+F97*1.5^2+G97*2^2+H97*2.5^2+I97*3^2+J97*3.5^2+K97*4^2)/L97-M97^2)</f>
        <v>0.8388726878159974</v>
      </c>
      <c r="O97" s="2">
        <v>0</v>
      </c>
      <c r="P97" s="2">
        <v>2</v>
      </c>
    </row>
    <row r="98" spans="1:16" ht="21.75">
      <c r="A98" s="2">
        <v>2</v>
      </c>
      <c r="B98" s="2" t="s">
        <v>12</v>
      </c>
      <c r="C98" s="4">
        <f>SUM(D98:K98,O98:P98)</f>
        <v>2571</v>
      </c>
      <c r="D98" s="2">
        <v>31</v>
      </c>
      <c r="E98" s="2">
        <v>97</v>
      </c>
      <c r="F98" s="2">
        <v>154</v>
      </c>
      <c r="G98" s="2">
        <v>339</v>
      </c>
      <c r="H98" s="2">
        <v>427</v>
      </c>
      <c r="I98" s="2">
        <v>727</v>
      </c>
      <c r="J98" s="2">
        <v>336</v>
      </c>
      <c r="K98" s="2">
        <v>443</v>
      </c>
      <c r="L98" s="2">
        <f>SUM(D98:K98)</f>
        <v>2554</v>
      </c>
      <c r="M98" s="5">
        <f>(1*E98+1.5*F98+2*G98+2.5*H98+3*I98+3.5*J98+4*K98)/L98</f>
        <v>2.8200861393891934</v>
      </c>
      <c r="N98" s="5">
        <f>SQRT((D98*0^2+E98*1^2+F98*1.5^2+G98*2^2+H98*2.5^2+I98*3^2+J98*3.5^2+K98*4^2)/L98-M98^2)</f>
        <v>0.8633265009481434</v>
      </c>
      <c r="O98" s="2">
        <v>4</v>
      </c>
      <c r="P98" s="2">
        <v>13</v>
      </c>
    </row>
    <row r="99" spans="1:16" ht="21.75">
      <c r="A99" s="3"/>
      <c r="B99" s="2" t="s">
        <v>7</v>
      </c>
      <c r="C99" s="4">
        <f>SUM(C97:C98)</f>
        <v>3453</v>
      </c>
      <c r="D99" s="4">
        <f aca="true" t="shared" si="25" ref="D99:L99">SUM(D97:D98)</f>
        <v>37</v>
      </c>
      <c r="E99" s="4">
        <f t="shared" si="25"/>
        <v>118</v>
      </c>
      <c r="F99" s="4">
        <f t="shared" si="25"/>
        <v>172</v>
      </c>
      <c r="G99" s="4">
        <f t="shared" si="25"/>
        <v>411</v>
      </c>
      <c r="H99" s="4">
        <f t="shared" si="25"/>
        <v>570</v>
      </c>
      <c r="I99" s="4">
        <f t="shared" si="25"/>
        <v>939</v>
      </c>
      <c r="J99" s="4">
        <f t="shared" si="25"/>
        <v>405</v>
      </c>
      <c r="K99" s="4">
        <f t="shared" si="25"/>
        <v>782</v>
      </c>
      <c r="L99" s="4">
        <f t="shared" si="25"/>
        <v>3434</v>
      </c>
      <c r="M99" s="15">
        <f>(1*E99+1.5*F99+2*G99+2.5*H99+3*I99+3.5*J99+4*K99)/L99</f>
        <v>2.9078334304018636</v>
      </c>
      <c r="N99" s="15">
        <f>SQRT((D99*0^2+E99*1^2+F99*1.5^2+G99*2^2+H99*2.5^2+I99*3^2+J99*3.5^2+K99*4^2)/L99-M99^2)</f>
        <v>0.8700643776049617</v>
      </c>
      <c r="O99" s="4">
        <f>SUM(O97:O98)</f>
        <v>4</v>
      </c>
      <c r="P99" s="4">
        <f>SUM(P97:P98)</f>
        <v>15</v>
      </c>
    </row>
    <row r="100" spans="1:16" ht="21.75">
      <c r="A100" s="3"/>
      <c r="B100" s="2" t="s">
        <v>8</v>
      </c>
      <c r="C100" s="5">
        <f>C99*100/$C$99</f>
        <v>100</v>
      </c>
      <c r="D100" s="5">
        <f aca="true" t="shared" si="26" ref="D100:L100">D99*100/$C$99</f>
        <v>1.071532001158413</v>
      </c>
      <c r="E100" s="5">
        <f t="shared" si="26"/>
        <v>3.4173182739646686</v>
      </c>
      <c r="F100" s="5">
        <f t="shared" si="26"/>
        <v>4.981175789168839</v>
      </c>
      <c r="G100" s="5">
        <f t="shared" si="26"/>
        <v>11.902693310165073</v>
      </c>
      <c r="H100" s="5">
        <f t="shared" si="26"/>
        <v>16.507384882710685</v>
      </c>
      <c r="I100" s="5">
        <f t="shared" si="26"/>
        <v>27.193744569939184</v>
      </c>
      <c r="J100" s="5">
        <f t="shared" si="26"/>
        <v>11.728931364031277</v>
      </c>
      <c r="K100" s="5">
        <f t="shared" si="26"/>
        <v>22.646973646104836</v>
      </c>
      <c r="L100" s="5">
        <f t="shared" si="26"/>
        <v>99.44975383724298</v>
      </c>
      <c r="M100" s="3"/>
      <c r="N100" s="3"/>
      <c r="O100" s="5">
        <f>O99*100/$C$99</f>
        <v>0.11584129742253113</v>
      </c>
      <c r="P100" s="5">
        <f>P99*100/$C$99</f>
        <v>0.43440486533449174</v>
      </c>
    </row>
    <row r="101" spans="2:12" ht="21.75">
      <c r="B101" s="8" t="s">
        <v>46</v>
      </c>
      <c r="I101" s="9">
        <f>(E99+F99+G99+H99+I99+J99+K99)*100/L99</f>
        <v>98.92253931275481</v>
      </c>
      <c r="L101" s="9"/>
    </row>
    <row r="102" spans="2:9" ht="21.75">
      <c r="B102" s="22" t="s">
        <v>47</v>
      </c>
      <c r="I102" s="9">
        <f>(I100+J100+K100)*100/L100</f>
        <v>61.91030867792661</v>
      </c>
    </row>
    <row r="103" spans="3:16" ht="21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21.75">
      <c r="A104" s="6"/>
      <c r="B104" s="12" t="s">
        <v>39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29.25" customHeight="1">
      <c r="A105" s="19" t="s">
        <v>9</v>
      </c>
      <c r="B105" s="19" t="s">
        <v>10</v>
      </c>
      <c r="C105" s="20" t="s">
        <v>0</v>
      </c>
      <c r="D105" s="21" t="s">
        <v>1</v>
      </c>
      <c r="E105" s="21"/>
      <c r="F105" s="21"/>
      <c r="G105" s="21"/>
      <c r="H105" s="21"/>
      <c r="I105" s="21"/>
      <c r="J105" s="21"/>
      <c r="K105" s="21"/>
      <c r="L105" s="17" t="s">
        <v>2</v>
      </c>
      <c r="M105" s="18" t="s">
        <v>3</v>
      </c>
      <c r="N105" s="18" t="s">
        <v>4</v>
      </c>
      <c r="O105" s="17" t="s">
        <v>16</v>
      </c>
      <c r="P105" s="17"/>
    </row>
    <row r="106" spans="1:16" ht="21.75">
      <c r="A106" s="19"/>
      <c r="B106" s="19"/>
      <c r="C106" s="20"/>
      <c r="D106" s="2">
        <v>0</v>
      </c>
      <c r="E106" s="2">
        <v>1</v>
      </c>
      <c r="F106" s="2">
        <v>1.5</v>
      </c>
      <c r="G106" s="2">
        <v>2</v>
      </c>
      <c r="H106" s="2">
        <v>2.5</v>
      </c>
      <c r="I106" s="2">
        <v>3</v>
      </c>
      <c r="J106" s="2">
        <v>3.5</v>
      </c>
      <c r="K106" s="2">
        <v>4</v>
      </c>
      <c r="L106" s="17"/>
      <c r="M106" s="18"/>
      <c r="N106" s="18"/>
      <c r="O106" s="2" t="s">
        <v>5</v>
      </c>
      <c r="P106" s="2" t="s">
        <v>6</v>
      </c>
    </row>
    <row r="107" spans="1:16" ht="21.75">
      <c r="A107" s="2">
        <v>1</v>
      </c>
      <c r="B107" s="2" t="s">
        <v>11</v>
      </c>
      <c r="C107" s="4">
        <f>SUM(D107:K107,O107:P107)</f>
        <v>1838</v>
      </c>
      <c r="D107" s="2">
        <v>130</v>
      </c>
      <c r="E107" s="2">
        <v>91</v>
      </c>
      <c r="F107" s="2">
        <v>181</v>
      </c>
      <c r="G107" s="2">
        <v>439</v>
      </c>
      <c r="H107" s="2">
        <v>279</v>
      </c>
      <c r="I107" s="2">
        <v>492</v>
      </c>
      <c r="J107" s="2">
        <v>82</v>
      </c>
      <c r="K107" s="2">
        <v>144</v>
      </c>
      <c r="L107" s="2">
        <f>SUM(D107:K107)</f>
        <v>1838</v>
      </c>
      <c r="M107" s="5">
        <f>(1*E107+1.5*F107+2*G107+2.5*H107+3*I107+3.5*J107+4*K107)/L107</f>
        <v>2.3269858541893362</v>
      </c>
      <c r="N107" s="5">
        <f>SQRT((D107*0^2+E107*1^2+F107*1.5^2+G107*2^2+H107*2.5^2+I107*3^2+J107*3.5^2+K107*4^2)/L107-M107^2)</f>
        <v>0.9846431006758194</v>
      </c>
      <c r="O107" s="2">
        <v>0</v>
      </c>
      <c r="P107" s="2">
        <v>0</v>
      </c>
    </row>
    <row r="108" spans="1:16" ht="21.75">
      <c r="A108" s="2">
        <v>2</v>
      </c>
      <c r="B108" s="2" t="s">
        <v>12</v>
      </c>
      <c r="C108" s="4">
        <f>SUM(D108:K108,O108:P108)</f>
        <v>5229</v>
      </c>
      <c r="D108" s="2">
        <v>192</v>
      </c>
      <c r="E108" s="2">
        <v>540</v>
      </c>
      <c r="F108" s="2">
        <v>458</v>
      </c>
      <c r="G108" s="2">
        <v>957</v>
      </c>
      <c r="H108" s="2">
        <v>794</v>
      </c>
      <c r="I108" s="2">
        <v>1148</v>
      </c>
      <c r="J108" s="2">
        <v>514</v>
      </c>
      <c r="K108" s="2">
        <v>615</v>
      </c>
      <c r="L108" s="2">
        <f>SUM(D108:K108)</f>
        <v>5218</v>
      </c>
      <c r="M108" s="5">
        <f>(1*E108+1.5*F108+2*G108+2.5*H108+3*I108+3.5*J108+4*K108)/L108</f>
        <v>2.458604829436566</v>
      </c>
      <c r="N108" s="5">
        <f>SQRT((D108*0^2+E108*1^2+F108*1.5^2+G108*2^2+H108*2.5^2+I108*3^2+J108*3.5^2+K108*4^2)/L108-M108^2)</f>
        <v>1.0066907867855868</v>
      </c>
      <c r="O108" s="2">
        <v>11</v>
      </c>
      <c r="P108" s="2">
        <v>0</v>
      </c>
    </row>
    <row r="109" spans="1:16" ht="21.75">
      <c r="A109" s="3"/>
      <c r="B109" s="2" t="s">
        <v>7</v>
      </c>
      <c r="C109" s="14">
        <f>SUM(C107:C108)</f>
        <v>7067</v>
      </c>
      <c r="D109" s="14">
        <f aca="true" t="shared" si="27" ref="D109:L109">SUM(D107:D108)</f>
        <v>322</v>
      </c>
      <c r="E109" s="14">
        <f t="shared" si="27"/>
        <v>631</v>
      </c>
      <c r="F109" s="14">
        <f t="shared" si="27"/>
        <v>639</v>
      </c>
      <c r="G109" s="14">
        <f t="shared" si="27"/>
        <v>1396</v>
      </c>
      <c r="H109" s="14">
        <f t="shared" si="27"/>
        <v>1073</v>
      </c>
      <c r="I109" s="14">
        <f t="shared" si="27"/>
        <v>1640</v>
      </c>
      <c r="J109" s="14">
        <f t="shared" si="27"/>
        <v>596</v>
      </c>
      <c r="K109" s="14">
        <f t="shared" si="27"/>
        <v>759</v>
      </c>
      <c r="L109" s="14">
        <f t="shared" si="27"/>
        <v>7056</v>
      </c>
      <c r="M109" s="15">
        <f>(1*E109+1.5*F109+2*G109+2.5*H109+3*I109+3.5*J109+4*K109)/L109</f>
        <v>2.4243197278911564</v>
      </c>
      <c r="N109" s="15">
        <f>SQRT((D109*0^2+E109*1^2+F109*1.5^2+G109*2^2+H109*2.5^2+I109*3^2+J109*3.5^2+K109*4^2)/L109-M109^2)</f>
        <v>1.002659921499927</v>
      </c>
      <c r="O109" s="14">
        <f>SUM(O107:O108)</f>
        <v>11</v>
      </c>
      <c r="P109" s="14">
        <f>SUM(P107:P108)</f>
        <v>0</v>
      </c>
    </row>
    <row r="110" spans="1:16" ht="21.75">
      <c r="A110" s="3"/>
      <c r="B110" s="2" t="s">
        <v>8</v>
      </c>
      <c r="C110" s="5">
        <f>C109*100/$C$109</f>
        <v>100</v>
      </c>
      <c r="D110" s="5">
        <f aca="true" t="shared" si="28" ref="D110:L110">D109*100/$C$109</f>
        <v>4.556388849582567</v>
      </c>
      <c r="E110" s="5">
        <f t="shared" si="28"/>
        <v>8.928824112070185</v>
      </c>
      <c r="F110" s="5">
        <f t="shared" si="28"/>
        <v>9.04202631951323</v>
      </c>
      <c r="G110" s="5">
        <f t="shared" si="28"/>
        <v>19.753785198811375</v>
      </c>
      <c r="H110" s="5">
        <f t="shared" si="28"/>
        <v>15.18324607329843</v>
      </c>
      <c r="I110" s="5">
        <f t="shared" si="28"/>
        <v>23.206452525824254</v>
      </c>
      <c r="J110" s="5">
        <f t="shared" si="28"/>
        <v>8.433564454506863</v>
      </c>
      <c r="K110" s="5">
        <f t="shared" si="28"/>
        <v>10.740059431158908</v>
      </c>
      <c r="L110" s="5">
        <f t="shared" si="28"/>
        <v>99.84434696476582</v>
      </c>
      <c r="M110" s="3"/>
      <c r="N110" s="3"/>
      <c r="O110" s="5">
        <f>O109*100/$C$109</f>
        <v>0.15565303523418705</v>
      </c>
      <c r="P110" s="5">
        <f>P109*100/$C$109</f>
        <v>0</v>
      </c>
    </row>
    <row r="111" spans="2:12" ht="21.75">
      <c r="B111" s="8" t="s">
        <v>46</v>
      </c>
      <c r="I111" s="9">
        <f>(E109+F109+G109+H109+I109+J109+K109)*100/L109</f>
        <v>95.43650793650794</v>
      </c>
      <c r="L111" s="9"/>
    </row>
    <row r="112" spans="2:9" ht="21.75">
      <c r="B112" s="22" t="s">
        <v>47</v>
      </c>
      <c r="I112" s="9">
        <f>(I110+J110+K110)*100/L110</f>
        <v>42.44614512471655</v>
      </c>
    </row>
    <row r="113" spans="3:16" ht="21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21.75">
      <c r="A114" s="6"/>
      <c r="B114" s="12" t="s">
        <v>38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27.75" customHeight="1">
      <c r="A115" s="19" t="s">
        <v>9</v>
      </c>
      <c r="B115" s="19" t="s">
        <v>10</v>
      </c>
      <c r="C115" s="20" t="s">
        <v>0</v>
      </c>
      <c r="D115" s="21" t="s">
        <v>1</v>
      </c>
      <c r="E115" s="21"/>
      <c r="F115" s="21"/>
      <c r="G115" s="21"/>
      <c r="H115" s="21"/>
      <c r="I115" s="21"/>
      <c r="J115" s="21"/>
      <c r="K115" s="21"/>
      <c r="L115" s="17" t="s">
        <v>2</v>
      </c>
      <c r="M115" s="18" t="s">
        <v>3</v>
      </c>
      <c r="N115" s="18" t="s">
        <v>4</v>
      </c>
      <c r="O115" s="17" t="s">
        <v>16</v>
      </c>
      <c r="P115" s="17"/>
    </row>
    <row r="116" spans="1:16" ht="21.75">
      <c r="A116" s="19"/>
      <c r="B116" s="19"/>
      <c r="C116" s="20"/>
      <c r="D116" s="2">
        <v>0</v>
      </c>
      <c r="E116" s="2">
        <v>1</v>
      </c>
      <c r="F116" s="2">
        <v>1.5</v>
      </c>
      <c r="G116" s="2">
        <v>2</v>
      </c>
      <c r="H116" s="2">
        <v>2.5</v>
      </c>
      <c r="I116" s="2">
        <v>3</v>
      </c>
      <c r="J116" s="2">
        <v>3.5</v>
      </c>
      <c r="K116" s="2">
        <v>4</v>
      </c>
      <c r="L116" s="17"/>
      <c r="M116" s="18"/>
      <c r="N116" s="18"/>
      <c r="O116" s="2" t="s">
        <v>5</v>
      </c>
      <c r="P116" s="2" t="s">
        <v>6</v>
      </c>
    </row>
    <row r="117" spans="1:16" ht="21.75">
      <c r="A117" s="2">
        <v>1</v>
      </c>
      <c r="B117" s="2" t="s">
        <v>11</v>
      </c>
      <c r="C117" s="4">
        <f>SUM(D117:K117,O117:P117)</f>
        <v>1675</v>
      </c>
      <c r="D117" s="4">
        <v>14</v>
      </c>
      <c r="E117" s="4">
        <v>50</v>
      </c>
      <c r="F117" s="4">
        <v>58</v>
      </c>
      <c r="G117" s="4">
        <v>231</v>
      </c>
      <c r="H117" s="4">
        <v>120</v>
      </c>
      <c r="I117" s="4">
        <v>345</v>
      </c>
      <c r="J117" s="4">
        <v>115</v>
      </c>
      <c r="K117" s="4">
        <v>741</v>
      </c>
      <c r="L117" s="2">
        <f>SUM(D117:K117)</f>
        <v>1674</v>
      </c>
      <c r="M117" s="5">
        <f>(1*E117+1.5*F117+2*G117+2.5*H117+3*I117+3.5*J117+4*K117)/L117</f>
        <v>3.16636798088411</v>
      </c>
      <c r="N117" s="5">
        <f>SQRT((D117*0^2+E117*1^2+F117*1.5^2+G117*2^2+H117*2.5^2+I117*3^2+J117*3.5^2+K117*4^2)/L117-M117^2)</f>
        <v>0.9277729006344154</v>
      </c>
      <c r="O117" s="4">
        <v>1</v>
      </c>
      <c r="P117" s="4">
        <v>0</v>
      </c>
    </row>
    <row r="118" spans="1:16" ht="21.75">
      <c r="A118" s="2">
        <v>2</v>
      </c>
      <c r="B118" s="2" t="s">
        <v>12</v>
      </c>
      <c r="C118" s="4">
        <f>SUM(D118:K118,O118:P118)</f>
        <v>4797</v>
      </c>
      <c r="D118" s="4">
        <v>67</v>
      </c>
      <c r="E118" s="4">
        <v>293</v>
      </c>
      <c r="F118" s="4">
        <v>181</v>
      </c>
      <c r="G118" s="4">
        <v>423</v>
      </c>
      <c r="H118" s="4">
        <v>391</v>
      </c>
      <c r="I118" s="4">
        <v>907</v>
      </c>
      <c r="J118" s="4">
        <v>801</v>
      </c>
      <c r="K118" s="4">
        <v>1724</v>
      </c>
      <c r="L118" s="2">
        <f>SUM(D118:K118)</f>
        <v>4787</v>
      </c>
      <c r="M118" s="5">
        <f>(1*E118+1.5*F118+2*G118+2.5*H118+3*I118+3.5*J118+4*K118)/L118</f>
        <v>3.0934823480259035</v>
      </c>
      <c r="N118" s="5">
        <f>SQRT((D118*0^2+E118*1^2+F118*1.5^2+G118*2^2+H118*2.5^2+I118*3^2+J118*3.5^2+K118*4^2)/L118-M118^2)</f>
        <v>0.9787182531789107</v>
      </c>
      <c r="O118" s="4">
        <v>3</v>
      </c>
      <c r="P118" s="4">
        <v>7</v>
      </c>
    </row>
    <row r="119" spans="1:16" ht="21.75">
      <c r="A119" s="3"/>
      <c r="B119" s="2" t="s">
        <v>7</v>
      </c>
      <c r="C119" s="4">
        <f>SUM(C117:C118)</f>
        <v>6472</v>
      </c>
      <c r="D119" s="4">
        <f aca="true" t="shared" si="29" ref="D119:L119">SUM(D117:D118)</f>
        <v>81</v>
      </c>
      <c r="E119" s="4">
        <f t="shared" si="29"/>
        <v>343</v>
      </c>
      <c r="F119" s="4">
        <f t="shared" si="29"/>
        <v>239</v>
      </c>
      <c r="G119" s="4">
        <f t="shared" si="29"/>
        <v>654</v>
      </c>
      <c r="H119" s="4">
        <f t="shared" si="29"/>
        <v>511</v>
      </c>
      <c r="I119" s="4">
        <f t="shared" si="29"/>
        <v>1252</v>
      </c>
      <c r="J119" s="4">
        <f t="shared" si="29"/>
        <v>916</v>
      </c>
      <c r="K119" s="4">
        <f t="shared" si="29"/>
        <v>2465</v>
      </c>
      <c r="L119" s="4">
        <f t="shared" si="29"/>
        <v>6461</v>
      </c>
      <c r="M119" s="15">
        <f>(1*E119+1.5*F119+2*G119+2.5*H119+3*I119+3.5*J119+4*K119)/L119</f>
        <v>3.112366506732704</v>
      </c>
      <c r="N119" s="15">
        <f>SQRT((D119*0^2+E119*1^2+F119*1.5^2+G119*2^2+H119*2.5^2+I119*3^2+J119*3.5^2+K119*4^2)/L119-M119^2)</f>
        <v>0.9663044546323183</v>
      </c>
      <c r="O119" s="4">
        <f>SUM(O117:O118)</f>
        <v>4</v>
      </c>
      <c r="P119" s="4">
        <f>SUM(P117:P118)</f>
        <v>7</v>
      </c>
    </row>
    <row r="120" spans="1:16" ht="21.75">
      <c r="A120" s="3"/>
      <c r="B120" s="2" t="s">
        <v>8</v>
      </c>
      <c r="C120" s="5">
        <f>C119*100/$C$119</f>
        <v>100</v>
      </c>
      <c r="D120" s="5">
        <f aca="true" t="shared" si="30" ref="D120:L120">D119*100/$C$119</f>
        <v>1.2515451174289245</v>
      </c>
      <c r="E120" s="5">
        <f t="shared" si="30"/>
        <v>5.299752781211372</v>
      </c>
      <c r="F120" s="5">
        <f t="shared" si="30"/>
        <v>3.69283065512979</v>
      </c>
      <c r="G120" s="5">
        <f t="shared" si="30"/>
        <v>10.105067985166873</v>
      </c>
      <c r="H120" s="5">
        <f t="shared" si="30"/>
        <v>7.895550061804697</v>
      </c>
      <c r="I120" s="5">
        <f t="shared" si="30"/>
        <v>19.34487021013597</v>
      </c>
      <c r="J120" s="5">
        <f t="shared" si="30"/>
        <v>14.15327564894932</v>
      </c>
      <c r="K120" s="5">
        <f t="shared" si="30"/>
        <v>38.087144622991346</v>
      </c>
      <c r="L120" s="5">
        <f t="shared" si="30"/>
        <v>99.8300370828183</v>
      </c>
      <c r="M120" s="3"/>
      <c r="N120" s="3"/>
      <c r="O120" s="5">
        <f>O119*100/$C$119</f>
        <v>0.06180469715698393</v>
      </c>
      <c r="P120" s="5">
        <f>P119*100/$C$119</f>
        <v>0.10815822002472188</v>
      </c>
    </row>
    <row r="121" spans="2:12" ht="21.75">
      <c r="B121" s="8" t="s">
        <v>46</v>
      </c>
      <c r="I121" s="9">
        <f>(E119+F119+G119+H119+I119+J119+K119)*100/L119</f>
        <v>98.74632409843677</v>
      </c>
      <c r="L121" s="9"/>
    </row>
    <row r="122" spans="2:9" ht="21.75">
      <c r="B122" s="22" t="s">
        <v>47</v>
      </c>
      <c r="I122" s="9">
        <f>(I120+J120+K120)*100/L120</f>
        <v>71.70716607336325</v>
      </c>
    </row>
    <row r="125" spans="1:16" ht="21.75">
      <c r="A125" s="6"/>
      <c r="B125" s="12" t="s">
        <v>37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29.25" customHeight="1">
      <c r="A126" s="19" t="s">
        <v>9</v>
      </c>
      <c r="B126" s="19" t="s">
        <v>10</v>
      </c>
      <c r="C126" s="20" t="s">
        <v>0</v>
      </c>
      <c r="D126" s="21" t="s">
        <v>1</v>
      </c>
      <c r="E126" s="21"/>
      <c r="F126" s="21"/>
      <c r="G126" s="21"/>
      <c r="H126" s="21"/>
      <c r="I126" s="21"/>
      <c r="J126" s="21"/>
      <c r="K126" s="21"/>
      <c r="L126" s="17" t="s">
        <v>2</v>
      </c>
      <c r="M126" s="18" t="s">
        <v>3</v>
      </c>
      <c r="N126" s="18" t="s">
        <v>4</v>
      </c>
      <c r="O126" s="17" t="s">
        <v>16</v>
      </c>
      <c r="P126" s="17"/>
    </row>
    <row r="127" spans="1:16" ht="21.75">
      <c r="A127" s="19"/>
      <c r="B127" s="19"/>
      <c r="C127" s="20"/>
      <c r="D127" s="2">
        <v>0</v>
      </c>
      <c r="E127" s="2">
        <v>1</v>
      </c>
      <c r="F127" s="2">
        <v>1.5</v>
      </c>
      <c r="G127" s="2">
        <v>2</v>
      </c>
      <c r="H127" s="2">
        <v>2.5</v>
      </c>
      <c r="I127" s="2">
        <v>3</v>
      </c>
      <c r="J127" s="2">
        <v>3.5</v>
      </c>
      <c r="K127" s="2">
        <v>4</v>
      </c>
      <c r="L127" s="17"/>
      <c r="M127" s="18"/>
      <c r="N127" s="18"/>
      <c r="O127" s="2" t="s">
        <v>5</v>
      </c>
      <c r="P127" s="2" t="s">
        <v>6</v>
      </c>
    </row>
    <row r="128" spans="1:16" ht="21.75">
      <c r="A128" s="2">
        <v>1</v>
      </c>
      <c r="B128" s="2" t="s">
        <v>28</v>
      </c>
      <c r="C128" s="4">
        <f>SUM(D128:K128,O128:P128)</f>
        <v>7338</v>
      </c>
      <c r="D128" s="4">
        <v>151</v>
      </c>
      <c r="E128" s="4">
        <v>1363</v>
      </c>
      <c r="F128" s="4"/>
      <c r="G128" s="4">
        <v>2263</v>
      </c>
      <c r="H128" s="4"/>
      <c r="I128" s="4">
        <v>2235</v>
      </c>
      <c r="J128" s="4"/>
      <c r="K128" s="4">
        <v>1314</v>
      </c>
      <c r="L128" s="4">
        <f>SUM(D128:K128)</f>
        <v>7326</v>
      </c>
      <c r="M128" s="5">
        <f>(1*E128+1.5*F128+2*G128+2.5*H128+3*I128+3.5*J128+4*K128)/L128</f>
        <v>2.4365274365274363</v>
      </c>
      <c r="N128" s="5">
        <f>SQRT((D128*0^2+E128*1^2+F128*1.5^2+G128*2^2+H128*2.5^2+I128*3^2+J128*3.5^2+K128*4^2)/L128-M128^2)</f>
        <v>1.0490291169348336</v>
      </c>
      <c r="O128" s="4">
        <v>12</v>
      </c>
      <c r="P128" s="4">
        <v>0</v>
      </c>
    </row>
    <row r="129" spans="1:16" ht="21.75">
      <c r="A129" s="2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"/>
      <c r="N129" s="5"/>
      <c r="O129" s="4"/>
      <c r="P129" s="4"/>
    </row>
    <row r="130" spans="1:16" ht="21.75">
      <c r="A130" s="3"/>
      <c r="B130" s="2" t="s">
        <v>7</v>
      </c>
      <c r="C130" s="4">
        <f>SUM(D130:K130,O130:P130)</f>
        <v>7338</v>
      </c>
      <c r="D130" s="14">
        <f>SUM(D128:D129)</f>
        <v>151</v>
      </c>
      <c r="E130" s="14">
        <f>SUM(E128:E129)</f>
        <v>1363</v>
      </c>
      <c r="F130" s="14"/>
      <c r="G130" s="14">
        <f>SUM(G128:G129)</f>
        <v>2263</v>
      </c>
      <c r="H130" s="14"/>
      <c r="I130" s="14">
        <f>SUM(I128:I129)</f>
        <v>2235</v>
      </c>
      <c r="J130" s="14"/>
      <c r="K130" s="14">
        <f>SUM(K128:K129)</f>
        <v>1314</v>
      </c>
      <c r="L130" s="14">
        <f>SUM(D130:K130)</f>
        <v>7326</v>
      </c>
      <c r="M130" s="15">
        <f>(1*E130+1.5*F130+2*G130+2.5*H130+3*I130+3.5*J130+4*K130)/L130</f>
        <v>2.4365274365274363</v>
      </c>
      <c r="N130" s="15">
        <f>SQRT((D130*0^2+E130*1^2+F130*1.5^2+G130*2^2+H130*2.5^2+I130*3^2+J130*3.5^2+K130*4^2)/L130-M130^2)</f>
        <v>1.0490291169348336</v>
      </c>
      <c r="O130" s="4">
        <f>SUM(O128:O129)</f>
        <v>12</v>
      </c>
      <c r="P130" s="4">
        <f>SUM(P128:P129)</f>
        <v>0</v>
      </c>
    </row>
    <row r="131" spans="1:16" ht="21.75">
      <c r="A131" s="3"/>
      <c r="B131" s="2" t="s">
        <v>8</v>
      </c>
      <c r="C131" s="5">
        <f aca="true" t="shared" si="31" ref="C131:L131">C130*100/$C$130</f>
        <v>100</v>
      </c>
      <c r="D131" s="5">
        <f t="shared" si="31"/>
        <v>2.0577814118288362</v>
      </c>
      <c r="E131" s="5">
        <f t="shared" si="31"/>
        <v>18.574543472335787</v>
      </c>
      <c r="F131" s="5"/>
      <c r="G131" s="5">
        <f t="shared" si="31"/>
        <v>30.839465794494412</v>
      </c>
      <c r="H131" s="5"/>
      <c r="I131" s="5">
        <f t="shared" si="31"/>
        <v>30.45789043336059</v>
      </c>
      <c r="J131" s="5"/>
      <c r="K131" s="5">
        <f t="shared" si="31"/>
        <v>17.906786590351594</v>
      </c>
      <c r="L131" s="5">
        <f t="shared" si="31"/>
        <v>99.83646770237122</v>
      </c>
      <c r="M131" s="3"/>
      <c r="N131" s="3"/>
      <c r="O131" s="5">
        <f>O130*100/$C$130</f>
        <v>0.1635322976287817</v>
      </c>
      <c r="P131" s="5">
        <f>P130*100/$C$130</f>
        <v>0</v>
      </c>
    </row>
    <row r="132" spans="2:12" ht="21.75">
      <c r="B132" s="8" t="s">
        <v>46</v>
      </c>
      <c r="I132" s="9">
        <f>(E130+F130+G130+H130+I130+J130+K130)*100/L130</f>
        <v>97.93884793884794</v>
      </c>
      <c r="L132" s="9"/>
    </row>
    <row r="133" spans="2:9" ht="21.75">
      <c r="B133" s="22" t="s">
        <v>47</v>
      </c>
      <c r="I133" s="9">
        <f>(I131+J131+K131)*100/L131</f>
        <v>48.44389844389844</v>
      </c>
    </row>
    <row r="134" spans="3:16" ht="21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21.75">
      <c r="A135" s="6"/>
      <c r="B135" s="12" t="s">
        <v>36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29.25" customHeight="1">
      <c r="A136" s="19" t="s">
        <v>9</v>
      </c>
      <c r="B136" s="19" t="s">
        <v>10</v>
      </c>
      <c r="C136" s="20" t="s">
        <v>0</v>
      </c>
      <c r="D136" s="21" t="s">
        <v>1</v>
      </c>
      <c r="E136" s="21"/>
      <c r="F136" s="21"/>
      <c r="G136" s="21"/>
      <c r="H136" s="21"/>
      <c r="I136" s="21"/>
      <c r="J136" s="21"/>
      <c r="K136" s="21"/>
      <c r="L136" s="17" t="s">
        <v>2</v>
      </c>
      <c r="M136" s="18" t="s">
        <v>3</v>
      </c>
      <c r="N136" s="18" t="s">
        <v>4</v>
      </c>
      <c r="O136" s="17" t="s">
        <v>16</v>
      </c>
      <c r="P136" s="17"/>
    </row>
    <row r="137" spans="1:16" ht="21.75">
      <c r="A137" s="19"/>
      <c r="B137" s="19"/>
      <c r="C137" s="20"/>
      <c r="D137" s="2">
        <v>0</v>
      </c>
      <c r="E137" s="2">
        <v>1</v>
      </c>
      <c r="F137" s="2">
        <v>1.5</v>
      </c>
      <c r="G137" s="2">
        <v>2</v>
      </c>
      <c r="H137" s="2">
        <v>2.5</v>
      </c>
      <c r="I137" s="2">
        <v>3</v>
      </c>
      <c r="J137" s="2">
        <v>3.5</v>
      </c>
      <c r="K137" s="2">
        <v>4</v>
      </c>
      <c r="L137" s="17"/>
      <c r="M137" s="18"/>
      <c r="N137" s="18"/>
      <c r="O137" s="2" t="s">
        <v>5</v>
      </c>
      <c r="P137" s="2" t="s">
        <v>6</v>
      </c>
    </row>
    <row r="138" spans="1:16" ht="21.75">
      <c r="A138" s="2">
        <v>1</v>
      </c>
      <c r="B138" s="2" t="s">
        <v>28</v>
      </c>
      <c r="C138" s="4">
        <f>SUM(D138:K138,O138:P138)</f>
        <v>6690</v>
      </c>
      <c r="D138" s="4">
        <v>185</v>
      </c>
      <c r="E138" s="4">
        <v>1306</v>
      </c>
      <c r="F138" s="4"/>
      <c r="G138" s="4">
        <v>2094</v>
      </c>
      <c r="H138" s="4"/>
      <c r="I138" s="4">
        <v>1842</v>
      </c>
      <c r="J138" s="4"/>
      <c r="K138" s="4">
        <v>1224</v>
      </c>
      <c r="L138" s="4">
        <f>SUM(D138:K138)</f>
        <v>6651</v>
      </c>
      <c r="M138" s="5">
        <f>(1*E138+1.5*F138+2*G138+2.5*H138+3*I138+3.5*J138+4*K138)/L138</f>
        <v>2.393023605472861</v>
      </c>
      <c r="N138" s="5">
        <f>SQRT((D138*0^2+E138*1^2+F138*1.5^2+G138*2^2+H138*2.5^2+I138*3^2+J138*3.5^2+K138*4^2)/L138-M138^2)</f>
        <v>1.0799241173003964</v>
      </c>
      <c r="O138" s="4">
        <v>39</v>
      </c>
      <c r="P138" s="4">
        <v>0</v>
      </c>
    </row>
    <row r="139" spans="1:16" ht="21.75">
      <c r="A139" s="2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5"/>
      <c r="O139" s="4"/>
      <c r="P139" s="4"/>
    </row>
    <row r="140" spans="1:16" ht="21.75">
      <c r="A140" s="3"/>
      <c r="B140" s="2" t="s">
        <v>7</v>
      </c>
      <c r="C140" s="4">
        <f>SUM(D140:K140,O140:P140)</f>
        <v>6690</v>
      </c>
      <c r="D140" s="14">
        <f aca="true" t="shared" si="32" ref="D140:L140">SUM(D138:D139)</f>
        <v>185</v>
      </c>
      <c r="E140" s="14">
        <f t="shared" si="32"/>
        <v>1306</v>
      </c>
      <c r="F140" s="14"/>
      <c r="G140" s="14">
        <f t="shared" si="32"/>
        <v>2094</v>
      </c>
      <c r="H140" s="14"/>
      <c r="I140" s="14">
        <f t="shared" si="32"/>
        <v>1842</v>
      </c>
      <c r="J140" s="14"/>
      <c r="K140" s="14">
        <f t="shared" si="32"/>
        <v>1224</v>
      </c>
      <c r="L140" s="14">
        <f t="shared" si="32"/>
        <v>6651</v>
      </c>
      <c r="M140" s="15">
        <f>(1*E140+1.5*F140+2*G140+2.5*H140+3*I140+3.5*J140+4*K140)/L140</f>
        <v>2.393023605472861</v>
      </c>
      <c r="N140" s="15">
        <f>SQRT((D140*0^2+E140*1^2+F140*1.5^2+G140*2^2+H140*2.5^2+I140*3^2+J140*3.5^2+K140*4^2)/L140-M140^2)</f>
        <v>1.0799241173003964</v>
      </c>
      <c r="O140" s="14">
        <f>SUM(O138:O139)</f>
        <v>39</v>
      </c>
      <c r="P140" s="14">
        <f>SUM(P138:P139)</f>
        <v>0</v>
      </c>
    </row>
    <row r="141" spans="1:16" ht="21.75">
      <c r="A141" s="3"/>
      <c r="B141" s="2" t="s">
        <v>8</v>
      </c>
      <c r="C141" s="5">
        <f aca="true" t="shared" si="33" ref="C141:L141">C140*100/$C$140</f>
        <v>100</v>
      </c>
      <c r="D141" s="5">
        <f t="shared" si="33"/>
        <v>2.765321375186846</v>
      </c>
      <c r="E141" s="5">
        <f t="shared" si="33"/>
        <v>19.52167414050822</v>
      </c>
      <c r="F141" s="5"/>
      <c r="G141" s="5">
        <f t="shared" si="33"/>
        <v>31.300448430493272</v>
      </c>
      <c r="H141" s="5"/>
      <c r="I141" s="5">
        <f t="shared" si="33"/>
        <v>27.533632286995516</v>
      </c>
      <c r="J141" s="5"/>
      <c r="K141" s="5">
        <f t="shared" si="33"/>
        <v>18.295964125560538</v>
      </c>
      <c r="L141" s="5">
        <f t="shared" si="33"/>
        <v>99.4170403587444</v>
      </c>
      <c r="M141" s="3"/>
      <c r="N141" s="3"/>
      <c r="O141" s="5">
        <f>O140*100/$C$140</f>
        <v>0.5829596412556054</v>
      </c>
      <c r="P141" s="5">
        <f>P140*100/$C$140</f>
        <v>0</v>
      </c>
    </row>
    <row r="142" spans="2:12" ht="21.75">
      <c r="B142" s="8" t="s">
        <v>46</v>
      </c>
      <c r="I142" s="9">
        <f>(E140+F140+G140+H140+I140+J140+K140)*100/L140</f>
        <v>97.21846338896407</v>
      </c>
      <c r="L142" s="9"/>
    </row>
    <row r="143" spans="2:9" ht="21.75">
      <c r="B143" s="22" t="s">
        <v>47</v>
      </c>
      <c r="I143" s="9">
        <f>(I141+J141+K141)*100/L141</f>
        <v>46.098331078033375</v>
      </c>
    </row>
    <row r="144" spans="3:16" ht="21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21.75">
      <c r="A145" s="6"/>
      <c r="B145" s="12" t="s">
        <v>35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29.25" customHeight="1">
      <c r="A146" s="19" t="s">
        <v>9</v>
      </c>
      <c r="B146" s="19" t="s">
        <v>10</v>
      </c>
      <c r="C146" s="20" t="s">
        <v>0</v>
      </c>
      <c r="D146" s="21" t="s">
        <v>1</v>
      </c>
      <c r="E146" s="21"/>
      <c r="F146" s="21"/>
      <c r="G146" s="21"/>
      <c r="H146" s="21"/>
      <c r="I146" s="21"/>
      <c r="J146" s="21"/>
      <c r="K146" s="21"/>
      <c r="L146" s="17" t="s">
        <v>2</v>
      </c>
      <c r="M146" s="18" t="s">
        <v>3</v>
      </c>
      <c r="N146" s="18" t="s">
        <v>4</v>
      </c>
      <c r="O146" s="17" t="s">
        <v>16</v>
      </c>
      <c r="P146" s="17"/>
    </row>
    <row r="147" spans="1:16" ht="21.75">
      <c r="A147" s="19"/>
      <c r="B147" s="19"/>
      <c r="C147" s="20"/>
      <c r="D147" s="2">
        <v>0</v>
      </c>
      <c r="E147" s="2">
        <v>1</v>
      </c>
      <c r="F147" s="2">
        <v>1.5</v>
      </c>
      <c r="G147" s="2">
        <v>2</v>
      </c>
      <c r="H147" s="2">
        <v>2.5</v>
      </c>
      <c r="I147" s="2">
        <v>3</v>
      </c>
      <c r="J147" s="2">
        <v>3.5</v>
      </c>
      <c r="K147" s="2">
        <v>4</v>
      </c>
      <c r="L147" s="17"/>
      <c r="M147" s="18"/>
      <c r="N147" s="18"/>
      <c r="O147" s="2" t="s">
        <v>5</v>
      </c>
      <c r="P147" s="2" t="s">
        <v>6</v>
      </c>
    </row>
    <row r="148" spans="1:16" ht="21.75">
      <c r="A148" s="2">
        <v>1</v>
      </c>
      <c r="B148" s="2" t="s">
        <v>11</v>
      </c>
      <c r="C148" s="4">
        <f>SUM(D148:K148,O148:P148)</f>
        <v>6387</v>
      </c>
      <c r="D148" s="4">
        <v>370</v>
      </c>
      <c r="E148" s="4">
        <v>1267</v>
      </c>
      <c r="F148" s="4"/>
      <c r="G148" s="4">
        <v>1523</v>
      </c>
      <c r="H148" s="4"/>
      <c r="I148" s="4">
        <v>1515</v>
      </c>
      <c r="J148" s="4"/>
      <c r="K148" s="4">
        <v>1621</v>
      </c>
      <c r="L148" s="4">
        <f>SUM(D148:K148)</f>
        <v>6296</v>
      </c>
      <c r="M148" s="16">
        <f>(1*E148+1.5*F148+2*G148+2.5*H148+3*I148+3.5*J148+4*K148)/L148</f>
        <v>2.4367852604828464</v>
      </c>
      <c r="N148" s="16">
        <f>SQRT((D148*0^2+E148*1^2+F148*1.5^2+G148*2^2+H148*2.5^2+I148*3^2+J148*3.5^2+K148*4^2)/L148-M148^2)</f>
        <v>1.2312662600705349</v>
      </c>
      <c r="O148" s="4">
        <v>74</v>
      </c>
      <c r="P148" s="4">
        <v>17</v>
      </c>
    </row>
    <row r="149" spans="1:16" ht="21.75">
      <c r="A149" s="2">
        <v>2</v>
      </c>
      <c r="B149" s="2" t="s">
        <v>12</v>
      </c>
      <c r="C149" s="4">
        <f>SUM(D149:K149,O149:P149)</f>
        <v>6531</v>
      </c>
      <c r="D149" s="4">
        <v>175</v>
      </c>
      <c r="E149" s="4">
        <v>1157</v>
      </c>
      <c r="F149" s="4"/>
      <c r="G149" s="4">
        <v>1832</v>
      </c>
      <c r="H149" s="4"/>
      <c r="I149" s="4">
        <v>1737</v>
      </c>
      <c r="J149" s="4"/>
      <c r="K149" s="4">
        <v>1614</v>
      </c>
      <c r="L149" s="4">
        <f>SUM(D149:K149)</f>
        <v>6515</v>
      </c>
      <c r="M149" s="16">
        <f>(1*E149+1.5*F149+2*G149+2.5*H149+3*I149+3.5*J149+4*K149)/L149</f>
        <v>2.5307751343054488</v>
      </c>
      <c r="N149" s="16">
        <f>SQRT((D149*0^2+E149*1^2+F149*1.5^2+G149*2^2+H149*2.5^2+I149*3^2+J149*3.5^2+K149*4^2)/L149-M149^2)</f>
        <v>1.1228854663843986</v>
      </c>
      <c r="O149" s="4">
        <v>7</v>
      </c>
      <c r="P149" s="4">
        <v>9</v>
      </c>
    </row>
    <row r="150" spans="1:16" ht="21.75">
      <c r="A150" s="3"/>
      <c r="B150" s="2" t="s">
        <v>7</v>
      </c>
      <c r="C150" s="4">
        <f>SUM(C148:C149)</f>
        <v>12918</v>
      </c>
      <c r="D150" s="4">
        <f aca="true" t="shared" si="34" ref="D150:L150">SUM(D148:D149)</f>
        <v>545</v>
      </c>
      <c r="E150" s="4">
        <f t="shared" si="34"/>
        <v>2424</v>
      </c>
      <c r="F150" s="4">
        <f t="shared" si="34"/>
        <v>0</v>
      </c>
      <c r="G150" s="4">
        <f t="shared" si="34"/>
        <v>3355</v>
      </c>
      <c r="H150" s="4">
        <f t="shared" si="34"/>
        <v>0</v>
      </c>
      <c r="I150" s="4">
        <f t="shared" si="34"/>
        <v>3252</v>
      </c>
      <c r="J150" s="4">
        <f t="shared" si="34"/>
        <v>0</v>
      </c>
      <c r="K150" s="4">
        <f t="shared" si="34"/>
        <v>3235</v>
      </c>
      <c r="L150" s="4">
        <f t="shared" si="34"/>
        <v>12811</v>
      </c>
      <c r="M150" s="15">
        <f>(1*E150+1.5*F150+2*G150+2.5*H150+3*I150+3.5*J150+4*K150)/L150</f>
        <v>2.4845835610022635</v>
      </c>
      <c r="N150" s="15">
        <f>SQRT((D150*0^2+E150*1^2+F150*1.5^2+G150*2^2+H150*2.5^2+I150*3^2+J150*3.5^2+K150*4^2)/L150-M150^2)</f>
        <v>1.1783341017847055</v>
      </c>
      <c r="O150" s="4">
        <f>SUM(O148:O149)</f>
        <v>81</v>
      </c>
      <c r="P150" s="4">
        <f>SUM(P148:P149)</f>
        <v>26</v>
      </c>
    </row>
    <row r="151" spans="1:16" ht="21.75">
      <c r="A151" s="3"/>
      <c r="B151" s="2" t="s">
        <v>8</v>
      </c>
      <c r="C151" s="5">
        <f aca="true" t="shared" si="35" ref="C151:L151">C150*100/$C$150</f>
        <v>100</v>
      </c>
      <c r="D151" s="5">
        <f t="shared" si="35"/>
        <v>4.218919337358725</v>
      </c>
      <c r="E151" s="5">
        <f t="shared" si="35"/>
        <v>18.764514630747794</v>
      </c>
      <c r="F151" s="5">
        <f t="shared" si="35"/>
        <v>0</v>
      </c>
      <c r="G151" s="5">
        <f t="shared" si="35"/>
        <v>25.97151261805233</v>
      </c>
      <c r="H151" s="5">
        <f t="shared" si="35"/>
        <v>0</v>
      </c>
      <c r="I151" s="5">
        <f t="shared" si="35"/>
        <v>25.174175568973524</v>
      </c>
      <c r="J151" s="5">
        <f t="shared" si="35"/>
        <v>0</v>
      </c>
      <c r="K151" s="5">
        <f t="shared" si="35"/>
        <v>25.042576250193527</v>
      </c>
      <c r="L151" s="5">
        <f t="shared" si="35"/>
        <v>99.1716984053259</v>
      </c>
      <c r="M151" s="3"/>
      <c r="N151" s="3"/>
      <c r="O151" s="5">
        <f>O150*100/$C$150</f>
        <v>0.6270320483046912</v>
      </c>
      <c r="P151" s="5">
        <f>P150*100/$C$150</f>
        <v>0.20126954636940703</v>
      </c>
    </row>
    <row r="152" spans="2:12" ht="21.75">
      <c r="B152" s="8" t="s">
        <v>46</v>
      </c>
      <c r="I152" s="9">
        <f>(E150+F150+G150+H150+I150+J150+K150)*100/L150</f>
        <v>95.74584341581453</v>
      </c>
      <c r="L152" s="9"/>
    </row>
    <row r="153" spans="2:9" ht="21.75">
      <c r="B153" s="22" t="s">
        <v>47</v>
      </c>
      <c r="I153" s="9">
        <f>(I151+J151+K151)*100/L151</f>
        <v>50.63617203965342</v>
      </c>
    </row>
    <row r="154" spans="3:16" ht="21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21.75">
      <c r="A155" s="6"/>
      <c r="B155" s="12" t="s">
        <v>34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29.25" customHeight="1">
      <c r="A156" s="19" t="s">
        <v>9</v>
      </c>
      <c r="B156" s="19" t="s">
        <v>10</v>
      </c>
      <c r="C156" s="20" t="s">
        <v>0</v>
      </c>
      <c r="D156" s="21" t="s">
        <v>1</v>
      </c>
      <c r="E156" s="21"/>
      <c r="F156" s="21"/>
      <c r="G156" s="21"/>
      <c r="H156" s="21"/>
      <c r="I156" s="21"/>
      <c r="J156" s="21"/>
      <c r="K156" s="21"/>
      <c r="L156" s="17" t="s">
        <v>2</v>
      </c>
      <c r="M156" s="18" t="s">
        <v>3</v>
      </c>
      <c r="N156" s="18" t="s">
        <v>4</v>
      </c>
      <c r="O156" s="17" t="s">
        <v>16</v>
      </c>
      <c r="P156" s="17"/>
    </row>
    <row r="157" spans="1:16" ht="21.75">
      <c r="A157" s="19"/>
      <c r="B157" s="19"/>
      <c r="C157" s="20"/>
      <c r="D157" s="2">
        <v>0</v>
      </c>
      <c r="E157" s="2">
        <v>1</v>
      </c>
      <c r="F157" s="2">
        <v>1.5</v>
      </c>
      <c r="G157" s="2">
        <v>2</v>
      </c>
      <c r="H157" s="2">
        <v>2.5</v>
      </c>
      <c r="I157" s="2">
        <v>3</v>
      </c>
      <c r="J157" s="2">
        <v>3.5</v>
      </c>
      <c r="K157" s="2">
        <v>4</v>
      </c>
      <c r="L157" s="17"/>
      <c r="M157" s="18"/>
      <c r="N157" s="18"/>
      <c r="O157" s="2" t="s">
        <v>5</v>
      </c>
      <c r="P157" s="2" t="s">
        <v>6</v>
      </c>
    </row>
    <row r="158" spans="1:16" ht="21.75">
      <c r="A158" s="2">
        <v>1</v>
      </c>
      <c r="B158" s="2" t="s">
        <v>11</v>
      </c>
      <c r="C158" s="4">
        <f>SUM(D158:K158,O158:P158)</f>
        <v>4204</v>
      </c>
      <c r="D158" s="4">
        <v>671</v>
      </c>
      <c r="E158" s="4">
        <v>981</v>
      </c>
      <c r="F158" s="4"/>
      <c r="G158" s="4">
        <v>965</v>
      </c>
      <c r="H158" s="4"/>
      <c r="I158" s="4">
        <v>819</v>
      </c>
      <c r="J158" s="4"/>
      <c r="K158" s="4">
        <v>575</v>
      </c>
      <c r="L158" s="4">
        <f>SUM(D158:K158)</f>
        <v>4011</v>
      </c>
      <c r="M158" s="16">
        <f>(1*E158+1.5*F158+2*G158+2.5*H158+3*I158+3.5*J158+4*K158)/L158</f>
        <v>1.911742707554226</v>
      </c>
      <c r="N158" s="16">
        <f>SQRT((D158*0^2+E158*1^2+F158*1.5^2+G158*2^2+H158*2.5^2+I158*3^2+J158*3.5^2+K158*4^2)/L158-M158^2)</f>
        <v>1.2975204973931518</v>
      </c>
      <c r="O158" s="4">
        <v>66</v>
      </c>
      <c r="P158" s="4">
        <v>127</v>
      </c>
    </row>
    <row r="159" spans="1:16" ht="21.75">
      <c r="A159" s="2">
        <v>2</v>
      </c>
      <c r="B159" s="2" t="s">
        <v>12</v>
      </c>
      <c r="C159" s="4">
        <f>SUM(D159:K159,O159:P159)</f>
        <v>3746</v>
      </c>
      <c r="D159" s="4">
        <v>259</v>
      </c>
      <c r="E159" s="4">
        <v>699</v>
      </c>
      <c r="F159" s="4"/>
      <c r="G159" s="4">
        <v>879</v>
      </c>
      <c r="H159" s="4"/>
      <c r="I159" s="4">
        <v>844</v>
      </c>
      <c r="J159" s="4"/>
      <c r="K159" s="4">
        <v>996</v>
      </c>
      <c r="L159" s="4">
        <f>SUM(D159:K159)</f>
        <v>3677</v>
      </c>
      <c r="M159" s="16">
        <f>(1*E159+1.5*F159+2*G159+2.5*H159+3*I159+3.5*J159+4*K159)/L159</f>
        <v>2.440304596138156</v>
      </c>
      <c r="N159" s="16">
        <f>SQRT((D159*0^2+E159*1^2+F159*1.5^2+G159*2^2+H159*2.5^2+I159*3^2+J159*3.5^2+K159*4^2)/L159-M159^2)</f>
        <v>1.2613527817572951</v>
      </c>
      <c r="O159" s="4">
        <v>67</v>
      </c>
      <c r="P159" s="4">
        <v>2</v>
      </c>
    </row>
    <row r="160" spans="1:16" ht="21.75">
      <c r="A160" s="3"/>
      <c r="B160" s="2" t="s">
        <v>7</v>
      </c>
      <c r="C160" s="4">
        <f>SUM(C158:C159)</f>
        <v>7950</v>
      </c>
      <c r="D160" s="4">
        <f aca="true" t="shared" si="36" ref="D160:L160">SUM(D158:D159)</f>
        <v>930</v>
      </c>
      <c r="E160" s="4">
        <f t="shared" si="36"/>
        <v>1680</v>
      </c>
      <c r="F160" s="4">
        <f t="shared" si="36"/>
        <v>0</v>
      </c>
      <c r="G160" s="4">
        <f t="shared" si="36"/>
        <v>1844</v>
      </c>
      <c r="H160" s="4">
        <f t="shared" si="36"/>
        <v>0</v>
      </c>
      <c r="I160" s="4">
        <f t="shared" si="36"/>
        <v>1663</v>
      </c>
      <c r="J160" s="4">
        <f t="shared" si="36"/>
        <v>0</v>
      </c>
      <c r="K160" s="4">
        <f t="shared" si="36"/>
        <v>1571</v>
      </c>
      <c r="L160" s="4">
        <f t="shared" si="36"/>
        <v>7688</v>
      </c>
      <c r="M160" s="15">
        <f>(1*E160+1.5*F160+2*G160+2.5*H160+3*I160+3.5*J160+4*K160)/L160</f>
        <v>2.1645421436004164</v>
      </c>
      <c r="N160" s="15">
        <f>SQRT((D160*0^2+E160*1^2+F160*1.5^2+G160*2^2+H160*2.5^2+I160*3^2+J160*3.5^2+K160*4^2)/L160-M160^2)</f>
        <v>1.3072903614020717</v>
      </c>
      <c r="O160" s="4">
        <f>SUM(O158:O159)</f>
        <v>133</v>
      </c>
      <c r="P160" s="4">
        <f>SUM(P158:P159)</f>
        <v>129</v>
      </c>
    </row>
    <row r="161" spans="1:16" ht="21.75">
      <c r="A161" s="3"/>
      <c r="B161" s="2" t="s">
        <v>8</v>
      </c>
      <c r="C161" s="5">
        <f aca="true" t="shared" si="37" ref="C161:L161">C160*100/$C$160</f>
        <v>100</v>
      </c>
      <c r="D161" s="5">
        <f t="shared" si="37"/>
        <v>11.69811320754717</v>
      </c>
      <c r="E161" s="5">
        <f t="shared" si="37"/>
        <v>21.132075471698112</v>
      </c>
      <c r="F161" s="5">
        <f t="shared" si="37"/>
        <v>0</v>
      </c>
      <c r="G161" s="5">
        <f t="shared" si="37"/>
        <v>23.19496855345912</v>
      </c>
      <c r="H161" s="5">
        <f t="shared" si="37"/>
        <v>0</v>
      </c>
      <c r="I161" s="5">
        <f t="shared" si="37"/>
        <v>20.91823899371069</v>
      </c>
      <c r="J161" s="5">
        <f t="shared" si="37"/>
        <v>0</v>
      </c>
      <c r="K161" s="5">
        <f t="shared" si="37"/>
        <v>19.761006289308177</v>
      </c>
      <c r="L161" s="5">
        <f t="shared" si="37"/>
        <v>96.70440251572327</v>
      </c>
      <c r="M161" s="3"/>
      <c r="N161" s="3"/>
      <c r="O161" s="5">
        <f>O160*100/$C$160</f>
        <v>1.6729559748427674</v>
      </c>
      <c r="P161" s="5">
        <f>P160*100/$C$160</f>
        <v>1.6226415094339623</v>
      </c>
    </row>
    <row r="162" spans="2:12" ht="21.75">
      <c r="B162" s="8" t="s">
        <v>46</v>
      </c>
      <c r="I162" s="9">
        <f>(E160+F160+G160+H160+I160+J160+K160)*100/L160</f>
        <v>87.90322580645162</v>
      </c>
      <c r="L162" s="9"/>
    </row>
    <row r="163" spans="2:9" ht="21.75">
      <c r="B163" s="22" t="s">
        <v>47</v>
      </c>
      <c r="I163" s="9">
        <f>(I161+J161+K161)*100/L161</f>
        <v>42.06555671175859</v>
      </c>
    </row>
    <row r="164" spans="3:16" ht="21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21.75">
      <c r="A165" s="6"/>
      <c r="B165" s="12" t="s">
        <v>33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29.25" customHeight="1">
      <c r="A166" s="19" t="s">
        <v>9</v>
      </c>
      <c r="B166" s="19" t="s">
        <v>10</v>
      </c>
      <c r="C166" s="20" t="s">
        <v>0</v>
      </c>
      <c r="D166" s="21" t="s">
        <v>1</v>
      </c>
      <c r="E166" s="21"/>
      <c r="F166" s="21"/>
      <c r="G166" s="21"/>
      <c r="H166" s="21"/>
      <c r="I166" s="21"/>
      <c r="J166" s="21"/>
      <c r="K166" s="21"/>
      <c r="L166" s="17" t="s">
        <v>2</v>
      </c>
      <c r="M166" s="18" t="s">
        <v>3</v>
      </c>
      <c r="N166" s="18" t="s">
        <v>4</v>
      </c>
      <c r="O166" s="17" t="s">
        <v>16</v>
      </c>
      <c r="P166" s="17"/>
    </row>
    <row r="167" spans="1:16" ht="21.75">
      <c r="A167" s="19"/>
      <c r="B167" s="19"/>
      <c r="C167" s="20"/>
      <c r="D167" s="2">
        <v>0</v>
      </c>
      <c r="E167" s="2">
        <v>1</v>
      </c>
      <c r="F167" s="2">
        <v>1.5</v>
      </c>
      <c r="G167" s="2">
        <v>2</v>
      </c>
      <c r="H167" s="2">
        <v>2.5</v>
      </c>
      <c r="I167" s="2">
        <v>3</v>
      </c>
      <c r="J167" s="2">
        <v>3.5</v>
      </c>
      <c r="K167" s="2">
        <v>4</v>
      </c>
      <c r="L167" s="17"/>
      <c r="M167" s="18"/>
      <c r="N167" s="18"/>
      <c r="O167" s="2" t="s">
        <v>5</v>
      </c>
      <c r="P167" s="2" t="s">
        <v>6</v>
      </c>
    </row>
    <row r="168" spans="1:16" ht="21.75">
      <c r="A168" s="2">
        <v>1</v>
      </c>
      <c r="B168" s="2" t="s">
        <v>11</v>
      </c>
      <c r="C168" s="4">
        <f>SUM(D168:K168,O168:P168)</f>
        <v>3454</v>
      </c>
      <c r="D168" s="4">
        <v>163</v>
      </c>
      <c r="E168" s="4">
        <v>745</v>
      </c>
      <c r="F168" s="4"/>
      <c r="G168" s="4">
        <v>1194</v>
      </c>
      <c r="H168" s="4"/>
      <c r="I168" s="4">
        <v>788</v>
      </c>
      <c r="J168" s="4"/>
      <c r="K168" s="4">
        <v>543</v>
      </c>
      <c r="L168" s="4">
        <f>SUM(D168:K168)</f>
        <v>3433</v>
      </c>
      <c r="M168" s="16">
        <f>(1*E168+1.5*F168+2*G168+2.5*H168+3*I168+3.5*J168+4*K168)/L168</f>
        <v>2.2339062044858724</v>
      </c>
      <c r="N168" s="16">
        <f>SQRT((D168*0^2+E168*1^2+F168*1.5^2+G168*2^2+H168*2.5^2+I168*3^2+J168*3.5^2+K168*4^2)/L168-M168^2)</f>
        <v>1.1020164392561784</v>
      </c>
      <c r="O168" s="4">
        <v>20</v>
      </c>
      <c r="P168" s="4">
        <v>1</v>
      </c>
    </row>
    <row r="169" spans="1:16" ht="21.75">
      <c r="A169" s="2">
        <v>2</v>
      </c>
      <c r="B169" s="2" t="s">
        <v>12</v>
      </c>
      <c r="C169" s="4">
        <f>SUM(D169:K169,O169:P169)</f>
        <v>3429</v>
      </c>
      <c r="D169" s="4">
        <v>142</v>
      </c>
      <c r="E169" s="4">
        <v>569</v>
      </c>
      <c r="F169" s="4"/>
      <c r="G169" s="4">
        <v>1222</v>
      </c>
      <c r="H169" s="4"/>
      <c r="I169" s="4">
        <v>850</v>
      </c>
      <c r="J169" s="4"/>
      <c r="K169" s="4">
        <v>646</v>
      </c>
      <c r="L169" s="4">
        <f>SUM(D169:K169)</f>
        <v>3429</v>
      </c>
      <c r="M169" s="16">
        <f>(1*E169+1.5*F169+2*G169+2.5*H169+3*I169+3.5*J169+4*K169)/L169</f>
        <v>2.3759113444152815</v>
      </c>
      <c r="N169" s="16">
        <f>SQRT((D169*0^2+E169*1^2+F169*1.5^2+G169*2^2+H169*2.5^2+I169*3^2+J169*3.5^2+K169*4^2)/L169-M169^2)</f>
        <v>1.0916649505504605</v>
      </c>
      <c r="O169" s="4">
        <v>0</v>
      </c>
      <c r="P169" s="4">
        <v>0</v>
      </c>
    </row>
    <row r="170" spans="1:16" ht="21.75">
      <c r="A170" s="3"/>
      <c r="B170" s="2" t="s">
        <v>7</v>
      </c>
      <c r="C170" s="4">
        <f>SUM(C168:C169)</f>
        <v>6883</v>
      </c>
      <c r="D170" s="4">
        <f aca="true" t="shared" si="38" ref="D170:L170">SUM(D168:D169)</f>
        <v>305</v>
      </c>
      <c r="E170" s="4">
        <f t="shared" si="38"/>
        <v>1314</v>
      </c>
      <c r="F170" s="4">
        <f t="shared" si="38"/>
        <v>0</v>
      </c>
      <c r="G170" s="4">
        <f t="shared" si="38"/>
        <v>2416</v>
      </c>
      <c r="H170" s="4">
        <f t="shared" si="38"/>
        <v>0</v>
      </c>
      <c r="I170" s="4">
        <f t="shared" si="38"/>
        <v>1638</v>
      </c>
      <c r="J170" s="4">
        <f t="shared" si="38"/>
        <v>0</v>
      </c>
      <c r="K170" s="4">
        <f t="shared" si="38"/>
        <v>1189</v>
      </c>
      <c r="L170" s="4">
        <f t="shared" si="38"/>
        <v>6862</v>
      </c>
      <c r="M170" s="15">
        <f>(1*E170+1.5*F170+2*G170+2.5*H170+3*I170+3.5*J170+4*K170)/L170</f>
        <v>2.3048673856018653</v>
      </c>
      <c r="N170" s="15">
        <f>SQRT((D170*0^2+E170*1^2+F170*1.5^2+G170*2^2+H170*2.5^2+I170*3^2+J170*3.5^2+K170*4^2)/L170-M170^2)</f>
        <v>1.0991516182921726</v>
      </c>
      <c r="O170" s="4">
        <f>SUM(O168:O169)</f>
        <v>20</v>
      </c>
      <c r="P170" s="4">
        <f>SUM(P168:P169)</f>
        <v>1</v>
      </c>
    </row>
    <row r="171" spans="1:16" ht="21.75">
      <c r="A171" s="3"/>
      <c r="B171" s="2" t="s">
        <v>8</v>
      </c>
      <c r="C171" s="5">
        <f aca="true" t="shared" si="39" ref="C171:L171">C170*100/$C$170</f>
        <v>100</v>
      </c>
      <c r="D171" s="5">
        <f t="shared" si="39"/>
        <v>4.431207322388493</v>
      </c>
      <c r="E171" s="5">
        <f t="shared" si="39"/>
        <v>19.09051285776551</v>
      </c>
      <c r="F171" s="5">
        <f t="shared" si="39"/>
        <v>0</v>
      </c>
      <c r="G171" s="5">
        <f t="shared" si="39"/>
        <v>35.10097341275607</v>
      </c>
      <c r="H171" s="5">
        <f t="shared" si="39"/>
        <v>0</v>
      </c>
      <c r="I171" s="5">
        <f t="shared" si="39"/>
        <v>23.79776260351591</v>
      </c>
      <c r="J171" s="5">
        <f t="shared" si="39"/>
        <v>0</v>
      </c>
      <c r="K171" s="5">
        <f t="shared" si="39"/>
        <v>17.274444283016127</v>
      </c>
      <c r="L171" s="5">
        <f t="shared" si="39"/>
        <v>99.6949004794421</v>
      </c>
      <c r="M171" s="3"/>
      <c r="N171" s="3"/>
      <c r="O171" s="5">
        <f>O170*100/$C$170</f>
        <v>0.2905709719599012</v>
      </c>
      <c r="P171" s="5">
        <f>P170*100/$C$170</f>
        <v>0.01452854859799506</v>
      </c>
    </row>
    <row r="172" spans="2:12" ht="21.75">
      <c r="B172" s="8" t="s">
        <v>46</v>
      </c>
      <c r="I172" s="9">
        <f>(E170+F170+G170+H170+I170+J170+K170)*100/L170</f>
        <v>95.55523171087147</v>
      </c>
      <c r="L172" s="9"/>
    </row>
    <row r="173" spans="2:9" ht="21.75">
      <c r="B173" s="22" t="s">
        <v>47</v>
      </c>
      <c r="I173" s="9">
        <f>(I171+J171+K171)*100/L171</f>
        <v>41.19790148644711</v>
      </c>
    </row>
    <row r="174" spans="3:16" ht="21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21.75">
      <c r="A175" s="6"/>
      <c r="B175" s="12" t="s">
        <v>32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29.25" customHeight="1">
      <c r="A176" s="19" t="s">
        <v>9</v>
      </c>
      <c r="B176" s="19" t="s">
        <v>10</v>
      </c>
      <c r="C176" s="20" t="s">
        <v>0</v>
      </c>
      <c r="D176" s="21" t="s">
        <v>1</v>
      </c>
      <c r="E176" s="21"/>
      <c r="F176" s="21"/>
      <c r="G176" s="21"/>
      <c r="H176" s="21"/>
      <c r="I176" s="21"/>
      <c r="J176" s="21"/>
      <c r="K176" s="21"/>
      <c r="L176" s="17" t="s">
        <v>2</v>
      </c>
      <c r="M176" s="18" t="s">
        <v>3</v>
      </c>
      <c r="N176" s="18" t="s">
        <v>4</v>
      </c>
      <c r="O176" s="17" t="s">
        <v>16</v>
      </c>
      <c r="P176" s="17"/>
    </row>
    <row r="177" spans="1:16" ht="21.75">
      <c r="A177" s="19"/>
      <c r="B177" s="19"/>
      <c r="C177" s="20"/>
      <c r="D177" s="2">
        <v>0</v>
      </c>
      <c r="E177" s="2">
        <v>1</v>
      </c>
      <c r="F177" s="2">
        <v>1.5</v>
      </c>
      <c r="G177" s="2">
        <v>2</v>
      </c>
      <c r="H177" s="2">
        <v>2.5</v>
      </c>
      <c r="I177" s="2">
        <v>3</v>
      </c>
      <c r="J177" s="2">
        <v>3.5</v>
      </c>
      <c r="K177" s="2">
        <v>4</v>
      </c>
      <c r="L177" s="17"/>
      <c r="M177" s="18"/>
      <c r="N177" s="18"/>
      <c r="O177" s="2" t="s">
        <v>5</v>
      </c>
      <c r="P177" s="2" t="s">
        <v>6</v>
      </c>
    </row>
    <row r="178" spans="1:16" ht="21.75">
      <c r="A178" s="2">
        <v>1</v>
      </c>
      <c r="B178" s="2" t="s">
        <v>11</v>
      </c>
      <c r="C178" s="4">
        <f>SUM(D178:K178,O178:P178)</f>
        <v>3515</v>
      </c>
      <c r="D178" s="4">
        <v>55</v>
      </c>
      <c r="E178" s="4">
        <v>319</v>
      </c>
      <c r="F178" s="4"/>
      <c r="G178" s="4">
        <v>771</v>
      </c>
      <c r="H178" s="4"/>
      <c r="I178" s="4">
        <v>1187</v>
      </c>
      <c r="J178" s="4"/>
      <c r="K178" s="4">
        <v>1171</v>
      </c>
      <c r="L178" s="4">
        <f>SUM(D178:K178)</f>
        <v>3503</v>
      </c>
      <c r="M178" s="16">
        <f>(1*E178+1.5*F178+2*G178+2.5*H178+3*I178+3.5*J178+4*K178)/L178</f>
        <v>2.8849557522123894</v>
      </c>
      <c r="N178" s="16">
        <f>SQRT((D178*0^2+E178*1^2+F178*1.5^2+G178*2^2+H178*2.5^2+I178*3^2+J178*3.5^2+K178*4^2)/L178-M178^2)</f>
        <v>1.0230901409570101</v>
      </c>
      <c r="O178" s="4">
        <v>10</v>
      </c>
      <c r="P178" s="4">
        <v>2</v>
      </c>
    </row>
    <row r="179" spans="1:16" ht="21.75">
      <c r="A179" s="2">
        <v>2</v>
      </c>
      <c r="B179" s="2" t="s">
        <v>12</v>
      </c>
      <c r="C179" s="4">
        <f>SUM(D179:K179,O179:P179)</f>
        <v>3319</v>
      </c>
      <c r="D179" s="4">
        <v>19</v>
      </c>
      <c r="E179" s="4">
        <v>371</v>
      </c>
      <c r="F179" s="4"/>
      <c r="G179" s="4">
        <v>826</v>
      </c>
      <c r="H179" s="4"/>
      <c r="I179" s="4">
        <v>1132</v>
      </c>
      <c r="J179" s="4"/>
      <c r="K179" s="4">
        <v>965</v>
      </c>
      <c r="L179" s="4">
        <f>SUM(D179:K179)</f>
        <v>3313</v>
      </c>
      <c r="M179" s="16">
        <f>(1*E179+1.5*F179+2*G179+2.5*H179+3*I179+3.5*J179+4*K179)/L179</f>
        <v>2.800784787201932</v>
      </c>
      <c r="N179" s="16">
        <f>SQRT((D179*0^2+E179*1^2+F179*1.5^2+G179*2^2+H179*2.5^2+I179*3^2+J179*3.5^2+K179*4^2)/L179-M179^2)</f>
        <v>1.0002290651550507</v>
      </c>
      <c r="O179" s="4">
        <v>0</v>
      </c>
      <c r="P179" s="4">
        <v>6</v>
      </c>
    </row>
    <row r="180" spans="1:16" ht="21.75">
      <c r="A180" s="3"/>
      <c r="B180" s="2" t="s">
        <v>7</v>
      </c>
      <c r="C180" s="4">
        <f>SUM(C178:C179)</f>
        <v>6834</v>
      </c>
      <c r="D180" s="4">
        <f aca="true" t="shared" si="40" ref="D180:L180">SUM(D178:D179)</f>
        <v>74</v>
      </c>
      <c r="E180" s="4">
        <f t="shared" si="40"/>
        <v>690</v>
      </c>
      <c r="F180" s="4">
        <f t="shared" si="40"/>
        <v>0</v>
      </c>
      <c r="G180" s="4">
        <f t="shared" si="40"/>
        <v>1597</v>
      </c>
      <c r="H180" s="4">
        <f t="shared" si="40"/>
        <v>0</v>
      </c>
      <c r="I180" s="4">
        <f t="shared" si="40"/>
        <v>2319</v>
      </c>
      <c r="J180" s="4">
        <f t="shared" si="40"/>
        <v>0</v>
      </c>
      <c r="K180" s="4">
        <f t="shared" si="40"/>
        <v>2136</v>
      </c>
      <c r="L180" s="4">
        <f t="shared" si="40"/>
        <v>6816</v>
      </c>
      <c r="M180" s="15">
        <f>(1*E180+1.5*F180+2*G180+2.5*H180+3*I180+3.5*J180+4*K180)/L180</f>
        <v>2.844043427230047</v>
      </c>
      <c r="N180" s="15">
        <f>SQRT((D180*0^2+E180*1^2+F180*1.5^2+G180*2^2+H180*2.5^2+I180*3^2+J180*3.5^2+K180*4^2)/L180-M180^2)</f>
        <v>1.0129167376260015</v>
      </c>
      <c r="O180" s="4">
        <f>SUM(O178:O179)</f>
        <v>10</v>
      </c>
      <c r="P180" s="4">
        <f>SUM(P178:P179)</f>
        <v>8</v>
      </c>
    </row>
    <row r="181" spans="1:16" ht="21.75">
      <c r="A181" s="3"/>
      <c r="B181" s="2" t="s">
        <v>8</v>
      </c>
      <c r="C181" s="5">
        <f aca="true" t="shared" si="41" ref="C181:L181">C180*100/$C$180</f>
        <v>100</v>
      </c>
      <c r="D181" s="5">
        <f t="shared" si="41"/>
        <v>1.0828211881767633</v>
      </c>
      <c r="E181" s="5">
        <f t="shared" si="41"/>
        <v>10.09657594381036</v>
      </c>
      <c r="F181" s="5">
        <f t="shared" si="41"/>
        <v>0</v>
      </c>
      <c r="G181" s="5">
        <f t="shared" si="41"/>
        <v>23.368451858355282</v>
      </c>
      <c r="H181" s="5">
        <f t="shared" si="41"/>
        <v>0</v>
      </c>
      <c r="I181" s="5">
        <f t="shared" si="41"/>
        <v>33.9332748024583</v>
      </c>
      <c r="J181" s="5">
        <f t="shared" si="41"/>
        <v>0</v>
      </c>
      <c r="K181" s="5">
        <f t="shared" si="41"/>
        <v>31.25548726953468</v>
      </c>
      <c r="L181" s="5">
        <f t="shared" si="41"/>
        <v>99.73661106233538</v>
      </c>
      <c r="M181" s="3"/>
      <c r="N181" s="3"/>
      <c r="O181" s="5">
        <f>O180*100/$C$180</f>
        <v>0.1463271875914545</v>
      </c>
      <c r="P181" s="5">
        <f>P180*100/$C$180</f>
        <v>0.11706175007316359</v>
      </c>
    </row>
    <row r="182" spans="2:12" ht="21.75">
      <c r="B182" s="8" t="s">
        <v>46</v>
      </c>
      <c r="I182" s="9">
        <f>(E180+F180+G180+H180+I180+J180+K180)*100/L180</f>
        <v>98.91431924882629</v>
      </c>
      <c r="L182" s="9"/>
    </row>
    <row r="183" spans="2:9" ht="21.75">
      <c r="B183" s="22" t="s">
        <v>47</v>
      </c>
      <c r="I183" s="9">
        <f>(I181+J181+K181)*100/L181</f>
        <v>65.36091549295776</v>
      </c>
    </row>
  </sheetData>
  <mergeCells count="120">
    <mergeCell ref="L115:L116"/>
    <mergeCell ref="M115:M116"/>
    <mergeCell ref="N115:N116"/>
    <mergeCell ref="O115:P115"/>
    <mergeCell ref="A115:A116"/>
    <mergeCell ref="B115:B116"/>
    <mergeCell ref="C115:C116"/>
    <mergeCell ref="D115:K115"/>
    <mergeCell ref="L105:L106"/>
    <mergeCell ref="M105:M106"/>
    <mergeCell ref="N105:N106"/>
    <mergeCell ref="O105:P105"/>
    <mergeCell ref="A105:A106"/>
    <mergeCell ref="B105:B106"/>
    <mergeCell ref="C105:C106"/>
    <mergeCell ref="D105:K105"/>
    <mergeCell ref="L95:L96"/>
    <mergeCell ref="M95:M96"/>
    <mergeCell ref="N95:N96"/>
    <mergeCell ref="O95:P95"/>
    <mergeCell ref="A95:A96"/>
    <mergeCell ref="B95:B96"/>
    <mergeCell ref="C95:C96"/>
    <mergeCell ref="D95:K95"/>
    <mergeCell ref="L176:L177"/>
    <mergeCell ref="M176:M177"/>
    <mergeCell ref="N176:N177"/>
    <mergeCell ref="O176:P176"/>
    <mergeCell ref="A176:A177"/>
    <mergeCell ref="B176:B177"/>
    <mergeCell ref="C176:C177"/>
    <mergeCell ref="D176:K176"/>
    <mergeCell ref="L166:L167"/>
    <mergeCell ref="M166:M167"/>
    <mergeCell ref="N166:N167"/>
    <mergeCell ref="O166:P166"/>
    <mergeCell ref="A166:A167"/>
    <mergeCell ref="B166:B167"/>
    <mergeCell ref="C166:C167"/>
    <mergeCell ref="D166:K166"/>
    <mergeCell ref="L156:L157"/>
    <mergeCell ref="M156:M157"/>
    <mergeCell ref="N156:N157"/>
    <mergeCell ref="O156:P156"/>
    <mergeCell ref="A156:A157"/>
    <mergeCell ref="B156:B157"/>
    <mergeCell ref="C156:C157"/>
    <mergeCell ref="D156:K156"/>
    <mergeCell ref="L146:L147"/>
    <mergeCell ref="M146:M147"/>
    <mergeCell ref="N146:N147"/>
    <mergeCell ref="O146:P146"/>
    <mergeCell ref="A146:A147"/>
    <mergeCell ref="B146:B147"/>
    <mergeCell ref="C146:C147"/>
    <mergeCell ref="D146:K146"/>
    <mergeCell ref="L136:L137"/>
    <mergeCell ref="M136:M137"/>
    <mergeCell ref="N136:N137"/>
    <mergeCell ref="O136:P136"/>
    <mergeCell ref="A136:A137"/>
    <mergeCell ref="B136:B137"/>
    <mergeCell ref="C136:C137"/>
    <mergeCell ref="D136:K136"/>
    <mergeCell ref="L82:L83"/>
    <mergeCell ref="M82:M83"/>
    <mergeCell ref="N82:N83"/>
    <mergeCell ref="O82:P82"/>
    <mergeCell ref="A82:A83"/>
    <mergeCell ref="B82:B83"/>
    <mergeCell ref="C82:C83"/>
    <mergeCell ref="D82:K82"/>
    <mergeCell ref="L72:L73"/>
    <mergeCell ref="M72:M73"/>
    <mergeCell ref="N72:N73"/>
    <mergeCell ref="O72:P72"/>
    <mergeCell ref="A72:A73"/>
    <mergeCell ref="B72:B73"/>
    <mergeCell ref="C72:C73"/>
    <mergeCell ref="D72:K72"/>
    <mergeCell ref="L62:L63"/>
    <mergeCell ref="M62:M63"/>
    <mergeCell ref="N62:N63"/>
    <mergeCell ref="O62:P62"/>
    <mergeCell ref="A62:A63"/>
    <mergeCell ref="B62:B63"/>
    <mergeCell ref="C62:C63"/>
    <mergeCell ref="D62:K62"/>
    <mergeCell ref="L30:L31"/>
    <mergeCell ref="M30:M31"/>
    <mergeCell ref="N30:N31"/>
    <mergeCell ref="O30:P30"/>
    <mergeCell ref="A30:A31"/>
    <mergeCell ref="B30:B31"/>
    <mergeCell ref="C30:C31"/>
    <mergeCell ref="D30:K30"/>
    <mergeCell ref="L41:L42"/>
    <mergeCell ref="M41:M42"/>
    <mergeCell ref="N41:N42"/>
    <mergeCell ref="O41:P41"/>
    <mergeCell ref="A41:A42"/>
    <mergeCell ref="B41:B42"/>
    <mergeCell ref="C41:C42"/>
    <mergeCell ref="D41:K41"/>
    <mergeCell ref="L52:L53"/>
    <mergeCell ref="M52:M53"/>
    <mergeCell ref="N52:N53"/>
    <mergeCell ref="O52:P52"/>
    <mergeCell ref="A52:A53"/>
    <mergeCell ref="B52:B53"/>
    <mergeCell ref="C52:C53"/>
    <mergeCell ref="D52:K52"/>
    <mergeCell ref="A126:A127"/>
    <mergeCell ref="B126:B127"/>
    <mergeCell ref="C126:C127"/>
    <mergeCell ref="D126:K126"/>
    <mergeCell ref="L126:L127"/>
    <mergeCell ref="M126:M127"/>
    <mergeCell ref="N126:N127"/>
    <mergeCell ref="O126:P126"/>
  </mergeCells>
  <printOptions horizontalCentered="1"/>
  <pageMargins left="0.7" right="0.3" top="0.5" bottom="0.5" header="0.5" footer="0"/>
  <pageSetup horizontalDpi="600" verticalDpi="600" orientation="portrait" paperSize="9" r:id="rId2"/>
  <rowBreaks count="5" manualBreakCount="5">
    <brk id="27" max="255" man="1"/>
    <brk id="59" max="255" man="1"/>
    <brk id="92" max="255" man="1"/>
    <brk id="123" max="255" man="1"/>
    <brk id="1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GPAX</dc:creator>
  <cp:keywords/>
  <dc:description/>
  <cp:lastModifiedBy>gpax</cp:lastModifiedBy>
  <cp:lastPrinted>2005-05-06T10:21:26Z</cp:lastPrinted>
  <dcterms:created xsi:type="dcterms:W3CDTF">2001-07-29T07:43:32Z</dcterms:created>
  <dcterms:modified xsi:type="dcterms:W3CDTF">2005-12-21T05:37:48Z</dcterms:modified>
  <cp:category/>
  <cp:version/>
  <cp:contentType/>
  <cp:contentStatus/>
</cp:coreProperties>
</file>